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5\"/>
    </mc:Choice>
  </mc:AlternateContent>
  <bookViews>
    <workbookView xWindow="30" yWindow="885" windowWidth="15480" windowHeight="10500"/>
  </bookViews>
  <sheets>
    <sheet name="Ataskaita" sheetId="13" r:id="rId1"/>
    <sheet name="Priemonių suvestinė" sheetId="7" r:id="rId2"/>
    <sheet name="2017 MVP" sheetId="9" state="hidden" r:id="rId3"/>
    <sheet name="Lyginamasis varitas" sheetId="12" state="hidden" r:id="rId4"/>
    <sheet name="aiškinamoji lentelė" sheetId="5" state="hidden" r:id="rId5"/>
  </sheets>
  <definedNames>
    <definedName name="_xlnm.Print_Area" localSheetId="2">'2017 MVP'!$A$1:$M$61</definedName>
    <definedName name="_xlnm.Print_Area" localSheetId="4">'aiškinamoji lentelė'!$A$1:$W$63</definedName>
    <definedName name="_xlnm.Print_Area" localSheetId="0">Ataskaita!$A$1:$I$38</definedName>
    <definedName name="_xlnm.Print_Area" localSheetId="3">'Lyginamasis varitas'!$A$1:$O$59</definedName>
    <definedName name="_xlnm.Print_Area" localSheetId="1">'Priemonių suvestinė'!$A$1:$P$59</definedName>
    <definedName name="_xlnm.Print_Titles" localSheetId="2">'2017 MVP'!$9:$11</definedName>
    <definedName name="_xlnm.Print_Titles" localSheetId="4">'aiškinamoji lentelė'!$6:$8</definedName>
    <definedName name="_xlnm.Print_Titles" localSheetId="3">'Lyginamasis varitas'!$7:$9</definedName>
    <definedName name="_xlnm.Print_Titles" localSheetId="1">'Priemonių suvestinė'!$4:$6</definedName>
  </definedNames>
  <calcPr calcId="162913" fullPrecision="0"/>
</workbook>
</file>

<file path=xl/calcChain.xml><?xml version="1.0" encoding="utf-8"?>
<calcChain xmlns="http://schemas.openxmlformats.org/spreadsheetml/2006/main">
  <c r="L57" i="12" l="1"/>
  <c r="M58" i="12"/>
  <c r="L58" i="12"/>
  <c r="M57" i="12"/>
  <c r="M56" i="12"/>
  <c r="L56" i="12"/>
  <c r="M54" i="12"/>
  <c r="M53" i="12"/>
  <c r="L54" i="12"/>
  <c r="L53" i="12"/>
  <c r="L44" i="12"/>
  <c r="L45" i="12" s="1"/>
  <c r="L46" i="12" s="1"/>
  <c r="L29" i="12"/>
  <c r="L25" i="12"/>
  <c r="L18" i="12"/>
  <c r="L30" i="12" l="1"/>
  <c r="L31" i="12" s="1"/>
  <c r="L47" i="12" s="1"/>
  <c r="M55" i="12"/>
  <c r="L55" i="12"/>
  <c r="M52" i="12"/>
  <c r="L52" i="12"/>
  <c r="M59" i="12"/>
  <c r="L59" i="12" l="1"/>
  <c r="K58" i="12"/>
  <c r="K57" i="12"/>
  <c r="K56" i="12"/>
  <c r="K55" i="12" s="1"/>
  <c r="K54" i="12"/>
  <c r="K53" i="12"/>
  <c r="K44" i="12"/>
  <c r="K45" i="12" s="1"/>
  <c r="K46" i="12" s="1"/>
  <c r="K29" i="12"/>
  <c r="K25" i="12"/>
  <c r="K18" i="12"/>
  <c r="K30" i="12" l="1"/>
  <c r="K31" i="12" s="1"/>
  <c r="K47" i="12" s="1"/>
  <c r="K52" i="12"/>
  <c r="K59" i="12" s="1"/>
  <c r="K60" i="9" l="1"/>
  <c r="K59" i="9"/>
  <c r="K58" i="9"/>
  <c r="K56" i="9"/>
  <c r="K55" i="9"/>
  <c r="K46" i="9"/>
  <c r="K47" i="9" s="1"/>
  <c r="K48" i="9" s="1"/>
  <c r="K31" i="9"/>
  <c r="K27" i="9"/>
  <c r="K20" i="9"/>
  <c r="K54" i="9" l="1"/>
  <c r="K57" i="9"/>
  <c r="K61" i="9" s="1"/>
  <c r="K32" i="9"/>
  <c r="K33" i="9" s="1"/>
  <c r="K49" i="9" s="1"/>
  <c r="I42" i="7" l="1"/>
  <c r="J42" i="7"/>
  <c r="H42" i="7"/>
  <c r="J58" i="7" l="1"/>
  <c r="I58" i="7"/>
  <c r="H58" i="7"/>
  <c r="J57" i="7"/>
  <c r="I57" i="7"/>
  <c r="H57" i="7"/>
  <c r="J56" i="7"/>
  <c r="I56" i="7"/>
  <c r="H56" i="7"/>
  <c r="J54" i="7"/>
  <c r="I54" i="7"/>
  <c r="H54" i="7"/>
  <c r="J53" i="7"/>
  <c r="I53" i="7"/>
  <c r="H53" i="7"/>
  <c r="J43" i="7"/>
  <c r="J44" i="7" s="1"/>
  <c r="I43" i="7"/>
  <c r="I44" i="7" s="1"/>
  <c r="J26" i="7"/>
  <c r="I26" i="7"/>
  <c r="H26" i="7"/>
  <c r="J23" i="7"/>
  <c r="I23" i="7"/>
  <c r="H23" i="7"/>
  <c r="J16" i="7"/>
  <c r="I16" i="7"/>
  <c r="H16" i="7"/>
  <c r="H43" i="7" l="1"/>
  <c r="H44" i="7" s="1"/>
  <c r="I52" i="7"/>
  <c r="J52" i="7"/>
  <c r="H55" i="7"/>
  <c r="I55" i="7"/>
  <c r="H52" i="7"/>
  <c r="J55" i="7"/>
  <c r="I27" i="7"/>
  <c r="I28" i="7" s="1"/>
  <c r="I45" i="7" s="1"/>
  <c r="H27" i="7"/>
  <c r="H28" i="7" s="1"/>
  <c r="J27" i="7"/>
  <c r="J28" i="7" s="1"/>
  <c r="J45" i="7" s="1"/>
  <c r="M47" i="5"/>
  <c r="J59" i="7" l="1"/>
  <c r="H45" i="7"/>
  <c r="I59" i="7"/>
  <c r="H59" i="7"/>
  <c r="R28" i="5"/>
  <c r="Q28" i="5"/>
  <c r="P28" i="5"/>
  <c r="O28" i="5"/>
  <c r="N28" i="5"/>
  <c r="M28" i="5"/>
  <c r="L28" i="5"/>
  <c r="K28" i="5"/>
  <c r="L47" i="5" l="1"/>
  <c r="L48" i="5" s="1"/>
  <c r="K47" i="5"/>
  <c r="N47" i="5"/>
  <c r="O47" i="5"/>
  <c r="P47" i="5"/>
  <c r="Q47" i="5"/>
  <c r="Q48" i="5" s="1"/>
  <c r="R47" i="5"/>
  <c r="R48" i="5" s="1"/>
  <c r="R49" i="5" s="1"/>
  <c r="L24" i="5" l="1"/>
  <c r="M24" i="5"/>
  <c r="N24" i="5"/>
  <c r="O24" i="5"/>
  <c r="P24" i="5"/>
  <c r="Q24" i="5"/>
  <c r="R24" i="5"/>
  <c r="L17" i="5"/>
  <c r="M17" i="5"/>
  <c r="N17" i="5"/>
  <c r="O17" i="5"/>
  <c r="P17" i="5"/>
  <c r="Q17" i="5"/>
  <c r="R17" i="5"/>
  <c r="L62" i="5"/>
  <c r="L61" i="5"/>
  <c r="L60" i="5"/>
  <c r="L58" i="5"/>
  <c r="L57" i="5"/>
  <c r="M48" i="5"/>
  <c r="M49" i="5" s="1"/>
  <c r="Q49" i="5"/>
  <c r="L49" i="5"/>
  <c r="N48" i="5"/>
  <c r="N49" i="5" s="1"/>
  <c r="O48" i="5"/>
  <c r="O49" i="5" s="1"/>
  <c r="P48" i="5"/>
  <c r="P49" i="5" s="1"/>
  <c r="M58" i="5"/>
  <c r="M57" i="5"/>
  <c r="R62" i="5"/>
  <c r="R61" i="5"/>
  <c r="R60" i="5"/>
  <c r="R58" i="5"/>
  <c r="R57" i="5"/>
  <c r="Q62" i="5"/>
  <c r="Q61" i="5"/>
  <c r="Q60" i="5"/>
  <c r="Q58" i="5"/>
  <c r="Q57" i="5"/>
  <c r="M62" i="5"/>
  <c r="M61" i="5"/>
  <c r="M60" i="5"/>
  <c r="N29" i="5" l="1"/>
  <c r="M29" i="5"/>
  <c r="Q29" i="5"/>
  <c r="Q30" i="5" s="1"/>
  <c r="Q50" i="5" s="1"/>
  <c r="O29" i="5"/>
  <c r="O30" i="5" s="1"/>
  <c r="O50" i="5" s="1"/>
  <c r="R29" i="5"/>
  <c r="R30" i="5" s="1"/>
  <c r="R50" i="5" s="1"/>
  <c r="N30" i="5"/>
  <c r="N50" i="5" s="1"/>
  <c r="M30" i="5"/>
  <c r="M50" i="5" s="1"/>
  <c r="P29" i="5"/>
  <c r="P30" i="5" s="1"/>
  <c r="P50" i="5" s="1"/>
  <c r="L29" i="5"/>
  <c r="L30" i="5" s="1"/>
  <c r="R56" i="5"/>
  <c r="Q59" i="5"/>
  <c r="M56" i="5"/>
  <c r="R59" i="5"/>
  <c r="M59" i="5"/>
  <c r="Q56" i="5"/>
  <c r="M63" i="5" l="1"/>
  <c r="R63" i="5"/>
  <c r="Q63" i="5"/>
  <c r="L50" i="5"/>
  <c r="K17" i="5" l="1"/>
  <c r="K24" i="5"/>
  <c r="K29" i="5" l="1"/>
  <c r="K48" i="5"/>
  <c r="K61" i="5" l="1"/>
  <c r="K62" i="5"/>
  <c r="K49" i="5"/>
  <c r="K57" i="5" l="1"/>
  <c r="K30" i="5" l="1"/>
  <c r="K50" i="5" s="1"/>
  <c r="K58" i="5" l="1"/>
  <c r="K56" i="5" s="1"/>
  <c r="L56" i="5" l="1"/>
  <c r="L59" i="5"/>
  <c r="K60" i="5"/>
  <c r="K59" i="5" s="1"/>
  <c r="K63" i="5" s="1"/>
  <c r="L63" i="5" l="1"/>
</calcChain>
</file>

<file path=xl/comments1.xml><?xml version="1.0" encoding="utf-8"?>
<comments xmlns="http://schemas.openxmlformats.org/spreadsheetml/2006/main">
  <authors>
    <author>Audra Cepiene</author>
    <author>Indre Buteniene</author>
  </authors>
  <commentList>
    <comment ref="N9" authorId="0" shapeId="0">
      <text>
        <r>
          <rPr>
            <sz val="9"/>
            <color indexed="81"/>
            <rFont val="Tahoma"/>
            <family val="2"/>
            <charset val="186"/>
          </rPr>
          <t xml:space="preserve"> 2016-01-01 gyventojų skaičius 154275, SVV skaičius 5451
</t>
        </r>
      </text>
    </comment>
    <comment ref="N10" authorId="0" shapeId="0">
      <text>
        <r>
          <rPr>
            <sz val="9"/>
            <color indexed="81"/>
            <rFont val="Tahoma"/>
            <family val="2"/>
            <charset val="186"/>
          </rPr>
          <t>pateikiami duomenys apie visus verslo liudijimus ir įsigijusių verslo liudijimus su lengvata</t>
        </r>
      </text>
    </comment>
    <comment ref="E17"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L24" authorId="0" shapeId="0">
      <text>
        <r>
          <rPr>
            <sz val="9"/>
            <color indexed="81"/>
            <rFont val="Tahoma"/>
            <family val="2"/>
            <charset val="186"/>
          </rPr>
          <t xml:space="preserve">Pasirašyta sutartis: 2017 m. įsigyta 10 vnt.įrangos gėlių pardavimui, 2018 m. bus įsigyta 26 vnt.  stendų daržovių pardavimui
</t>
        </r>
      </text>
    </comment>
    <comment ref="N29" authorId="0" shapeId="0">
      <text>
        <r>
          <rPr>
            <sz val="9"/>
            <color indexed="81"/>
            <rFont val="Tahoma"/>
            <family val="2"/>
            <charset val="186"/>
          </rPr>
          <t>2013 - 636,49 mln. Eur, 2014 - 695,87 mln. Eur
2015 - 860,94 mln. Eur
2016 - 828,35 mln. Eur</t>
        </r>
      </text>
    </comment>
    <comment ref="N30" authorId="0" shapeId="0">
      <text>
        <r>
          <rPr>
            <sz val="9"/>
            <color indexed="81"/>
            <rFont val="Tahoma"/>
            <family val="2"/>
            <charset val="186"/>
          </rPr>
          <t>2013 m. - 13971, 2014 m. - 4457, 2015 m. -5578, 2016 m. - 5475 tiesioginių užsienio investicijų, tenkančių vienam gyventojui</t>
        </r>
      </text>
    </comment>
    <comment ref="E3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4"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G35" authorId="1" shapeId="0">
      <text>
        <r>
          <rPr>
            <sz val="9"/>
            <color indexed="81"/>
            <rFont val="Tahoma"/>
            <family val="2"/>
            <charset val="186"/>
          </rPr>
          <t>(VšĮ Klaipėdos universitetas, UAB Klaipėdos laisvosios ekonominės zonos valdymo bendrovė, Klaipėdos pramonininkų asociacija, Klaipėdos pramonės, prekybos ir amatų rūmai, Klaipėdos miesto savivaldybė)</t>
        </r>
      </text>
    </comment>
    <comment ref="E36"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E39"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H52" authorId="0" shapeId="0">
      <text>
        <r>
          <rPr>
            <b/>
            <sz val="9"/>
            <color indexed="81"/>
            <rFont val="Tahoma"/>
            <family val="2"/>
            <charset val="186"/>
          </rPr>
          <t>445,8</t>
        </r>
      </text>
    </comment>
    <comment ref="I52" authorId="0" shapeId="0">
      <text>
        <r>
          <rPr>
            <b/>
            <sz val="9"/>
            <color indexed="81"/>
            <rFont val="Tahoma"/>
            <family val="2"/>
            <charset val="186"/>
          </rPr>
          <t xml:space="preserve">445,8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F21"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F37"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F38"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J39" authorId="1" shapeId="0">
      <text>
        <r>
          <rPr>
            <sz val="9"/>
            <color indexed="81"/>
            <rFont val="Tahoma"/>
            <family val="2"/>
            <charset val="186"/>
          </rPr>
          <t>(VšĮ Klaipėdos universitetas, UAB Klaipėdos laisvosios ekonominės zonos valdymo bendrovė, Klaipėdos pramonininkų asociacija, Klaipėdos pramonės, prekybos ir amatų rūmai, Klaipėdos miesto savivaldybė)</t>
        </r>
      </text>
    </comment>
    <comment ref="F40"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F43"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List>
</comments>
</file>

<file path=xl/comments3.xml><?xml version="1.0" encoding="utf-8"?>
<comments xmlns="http://schemas.openxmlformats.org/spreadsheetml/2006/main">
  <authors>
    <author>Audra Cepiene</author>
    <author>Indre Buteniene</author>
  </authors>
  <commentList>
    <comment ref="F19"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F35"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F36"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J37" authorId="1" shapeId="0">
      <text>
        <r>
          <rPr>
            <sz val="9"/>
            <color indexed="81"/>
            <rFont val="Tahoma"/>
            <family val="2"/>
            <charset val="186"/>
          </rPr>
          <t>(VšĮ Klaipėdos universitetas, UAB Klaipėdos laisvosios ekonominės zonos valdymo bendrovė, Klaipėdos pramonininkų asociacija, Klaipėdos pramonės, prekybos ir amatų rūmai, Klaipėdos miesto savivaldybė)</t>
        </r>
      </text>
    </comment>
    <comment ref="F38"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F41"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List>
</comments>
</file>

<file path=xl/comments4.xml><?xml version="1.0" encoding="utf-8"?>
<comments xmlns="http://schemas.openxmlformats.org/spreadsheetml/2006/main">
  <authors>
    <author>Audra Cepiene</author>
    <author>Indre Buteniene</author>
  </authors>
  <commentList>
    <comment ref="F18"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F3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F36"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K36" authorId="0" shapeId="0">
      <text>
        <r>
          <rPr>
            <sz val="9"/>
            <color indexed="81"/>
            <rFont val="Tahoma"/>
            <family val="2"/>
            <charset val="186"/>
          </rPr>
          <t>Pagal ketinimų protokolą 150.000 Eur, 52 proc.</t>
        </r>
      </text>
    </comment>
    <comment ref="L36" authorId="0" shapeId="0">
      <text>
        <r>
          <rPr>
            <sz val="9"/>
            <color indexed="81"/>
            <rFont val="Tahoma"/>
            <family val="2"/>
            <charset val="186"/>
          </rPr>
          <t>Pagal ketinimų protokolą 150.000 Eur, 52 proc.</t>
        </r>
      </text>
    </comment>
    <comment ref="J38" authorId="1" shapeId="0">
      <text>
        <r>
          <rPr>
            <sz val="9"/>
            <color indexed="81"/>
            <rFont val="Tahoma"/>
            <family val="2"/>
            <charset val="186"/>
          </rPr>
          <t>(VšĮ Klaipėdos universitetas, UAB Klaipėdos laisvosios ekonominės zonos valdymo bendrovė, Klaipėdos pramonininkų asociacija, Klaipėdos pramonės, prekybos ir amatų rūmai, Klaipėdos miesto savivaldybė)</t>
        </r>
      </text>
    </comment>
    <comment ref="F39"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F44"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K56" authorId="0" shapeId="0">
      <text>
        <r>
          <rPr>
            <b/>
            <sz val="9"/>
            <color indexed="81"/>
            <rFont val="Tahoma"/>
            <family val="2"/>
            <charset val="186"/>
          </rPr>
          <t>232,9</t>
        </r>
        <r>
          <rPr>
            <sz val="9"/>
            <color indexed="81"/>
            <rFont val="Tahoma"/>
            <family val="2"/>
            <charset val="186"/>
          </rPr>
          <t xml:space="preserve">
</t>
        </r>
      </text>
    </comment>
    <comment ref="L56" authorId="0" shapeId="0">
      <text>
        <r>
          <rPr>
            <sz val="9"/>
            <color indexed="81"/>
            <rFont val="Tahoma"/>
            <family val="2"/>
            <charset val="186"/>
          </rPr>
          <t xml:space="preserve">286,9;
</t>
        </r>
      </text>
    </comment>
  </commentList>
</comments>
</file>

<file path=xl/sharedStrings.xml><?xml version="1.0" encoding="utf-8"?>
<sst xmlns="http://schemas.openxmlformats.org/spreadsheetml/2006/main" count="632" uniqueCount="199">
  <si>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</si>
  <si>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</si>
  <si>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</si>
  <si>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</si>
  <si>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</si>
  <si>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</si>
  <si>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</si>
  <si>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</si>
  <si>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</si>
  <si>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</si>
  <si>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</si>
  <si>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</si>
  <si>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</si>
  <si>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</si>
  <si>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</si>
  <si>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</si>
  <si>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</si>
  <si>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</si>
  <si>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 xml:space="preserve"> TIKSLŲ, UŽDAVINIŲ, PRIEMONIŲ, PRIEMONIŲ IŠLAIDŲ IR PRODUKTO KRITERIJŲ SUVESTINĖ</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</si>
  <si>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</si>
  <si>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</si>
  <si>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</si>
  <si>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</si>
  <si>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03</t>
  </si>
  <si>
    <t>Strateginis tikslas 01. Didinti miesto konkurencingumą, kryptingai vystant infrastruktūrą ir sudarant palankias sąlygas verslui</t>
  </si>
  <si>
    <t>Skatinti Klaipėdos miesto gyventojų verslumą</t>
  </si>
  <si>
    <t>Kurti kokybišką ir efektyvią paramos smulkiajam ir vidutiniam verslui sistemą</t>
  </si>
  <si>
    <t>Formuoti verslui ir investicijoms patrauklų miesto įvaizdį</t>
  </si>
  <si>
    <t>5</t>
  </si>
  <si>
    <t>2016-ieji metai</t>
  </si>
  <si>
    <t>P. 3.1.1.1, P3.1.1.2</t>
  </si>
  <si>
    <t>Projektų, gerinančių smulkiojo ir vidutinio verslo sąlygas Klaipėdos mieste, įgyvendinimas</t>
  </si>
  <si>
    <t>SMULKIOJO IR VIDUTINIO VERSLO PLĖTROS PROGRAMOS (NR. 04)</t>
  </si>
  <si>
    <t>Nuolat atnaujinama verslo stebėsenos sistema www.investinklaipeda.lt, kart./mėn.</t>
  </si>
  <si>
    <t>Veiklos plano tikslo kodas</t>
  </si>
  <si>
    <t>Papriemonės kodas</t>
  </si>
  <si>
    <t>Vykdytojas (skyrius / asmuo)</t>
  </si>
  <si>
    <t>IED Tarptautinių ryšių, verslo plėtros ir turizmo sk.</t>
  </si>
  <si>
    <t>IED  Tarptautinių ryšių, verslo plėtros ir turizmo sk.</t>
  </si>
  <si>
    <t>Kt</t>
  </si>
  <si>
    <r>
      <t xml:space="preserve">Kitos lėšos </t>
    </r>
    <r>
      <rPr>
        <b/>
        <sz val="10"/>
        <rFont val="Times New Roman"/>
        <family val="1"/>
        <charset val="186"/>
      </rPr>
      <t>Kt</t>
    </r>
  </si>
  <si>
    <r>
      <t>Klaipėdos valstybinio jūrų uosto lėšos</t>
    </r>
    <r>
      <rPr>
        <b/>
        <sz val="10"/>
        <rFont val="Times New Roman"/>
        <family val="1"/>
        <charset val="186"/>
      </rPr>
      <t xml:space="preserve"> KVJUD</t>
    </r>
  </si>
  <si>
    <t>P3.3.4.1, P3.3.4.3</t>
  </si>
  <si>
    <t>P3.1.4.3</t>
  </si>
  <si>
    <t>Klaipėdos regiono oro uosto rinkodaros priemonių rėmimas</t>
  </si>
  <si>
    <t>Miesto rinkodaros priemonių vykdymas:</t>
  </si>
  <si>
    <t>04 Smulkiojo ir vidutinio verslo plėtros programa</t>
  </si>
  <si>
    <t>Planas</t>
  </si>
  <si>
    <t>Klaipėdos ekonominės plėtros strategijos parengimas</t>
  </si>
  <si>
    <t>Sukurtas reklaminis paketas  (informaciniai pranešimai, naujienlaiškiai ir kt.), vnt.</t>
  </si>
  <si>
    <t>P3.1.4.1</t>
  </si>
  <si>
    <t>Parengta strategija, vnt.</t>
  </si>
  <si>
    <t>tūkst. Eur</t>
  </si>
  <si>
    <t xml:space="preserve">Pritraukta skrydžių krypčių į Klaipėdos regiono oro uostą </t>
  </si>
  <si>
    <t>Kūrybinio inkubatoriaus Kultūros fabriko veiklos programos įgyvendinimas</t>
  </si>
  <si>
    <t>Apskaitos kodas</t>
  </si>
  <si>
    <t>04.010104</t>
  </si>
  <si>
    <t>04.010203</t>
  </si>
  <si>
    <t>04.020106</t>
  </si>
  <si>
    <t>2016 m. asignavimų plano pakeitimas</t>
  </si>
  <si>
    <t>Lėšų poreikis biudžetiniams 
2017-iesiems metams</t>
  </si>
  <si>
    <t>2018-ųjų metų lėšų projektas</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</si>
  <si>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</si>
  <si>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</si>
  <si>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</si>
  <si>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</si>
  <si>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</si>
  <si>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</si>
  <si>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</si>
  <si>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</si>
  <si>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</si>
  <si>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r>
      <t xml:space="preserve">2016-2019 M. KLAIPĖDOS MIESTO SAVIVALDYBĖS </t>
    </r>
    <r>
      <rPr>
        <b/>
        <sz val="11"/>
        <rFont val="Times New Roman"/>
        <family val="1"/>
        <charset val="186"/>
      </rPr>
      <t xml:space="preserve">            </t>
    </r>
  </si>
  <si>
    <t>2016-ųjų metų asignavi-mų planas</t>
  </si>
  <si>
    <t>2017-ųjų metų asignavimų planas</t>
  </si>
  <si>
    <t>2018-ųjų metų asignavi-mų planas</t>
  </si>
  <si>
    <t>2019-ųjų metų asignavi-mų planas</t>
  </si>
  <si>
    <t>04</t>
  </si>
  <si>
    <t>Parengtas miesto rinkodaros priemonių planas, vnt.</t>
  </si>
  <si>
    <t xml:space="preserve">Sukurtas reklaminis paketas (leidinio investuotojų pritraukimui leidyba, skaitmeninės žiniasklaidos priemonių paketas, reprezentacinio filmo gamyba, interaktyvaus pristatymo apie miestą paruošimas), vnt. </t>
  </si>
  <si>
    <t>Organizuota užsienio žurnalistų vizitų į Klaipėdą, vnt.</t>
  </si>
  <si>
    <t xml:space="preserve">Parengtas investicijų pritraukimo į Klaipėdą planas, vnt. </t>
  </si>
  <si>
    <t xml:space="preserve">Prekybos įrangos formų ir vizualinės išvaizdos suvienodinimas </t>
  </si>
  <si>
    <t>IED Licencijų, leidimų ir vartotojų teisių apsaugos skyriaus</t>
  </si>
  <si>
    <t>100</t>
  </si>
  <si>
    <t>Įgyvendinti projektai, gerinantys smulkiojo ir vidutinio verslo sąlygas, vnt.</t>
  </si>
  <si>
    <t>Įgyvendinti projektai ekonominei plėtrai vystyti, vnt.</t>
  </si>
  <si>
    <t>Mokamas narystės asociacijoje „Klaipėdos regionas“ mokestis</t>
  </si>
  <si>
    <t>Miesto rinkodaros priemonių vykdymas</t>
  </si>
  <si>
    <t>Investuoti skatinančių priemonių vykdymas</t>
  </si>
  <si>
    <t>Organizuota renginių, susitikimų, diskusijų pristatyti investavimo galimybes Klaipėdoje, vnt.</t>
  </si>
  <si>
    <t>2016 m. patvirtintas asignavimų planas*</t>
  </si>
  <si>
    <t>Paskutinis 2016 m. asignavimų plano pakeitimas**</t>
  </si>
  <si>
    <t xml:space="preserve">* pagal Klaipėdos miesto savivaldybės tarybos sprendimus: 2015 m. gruodžio 22 d. Nr. T2-333 ir 2016 m. vasario 12 d. Nr. T2-28
</t>
  </si>
  <si>
    <t>Organizuota tarptautinė paroda INWEST, vnt.</t>
  </si>
  <si>
    <t>Suteikta individualių konsultacijų užsienio verslininkams ir užsienio investuotojų įmonėms, vnt.</t>
  </si>
  <si>
    <t>Inkubatoriaus biurų, studijų užimtumas (1077 m2), proc.</t>
  </si>
  <si>
    <t>Sukurta reklaminių paketų (informacinių pranešimų, naujienlaiškių ir kt.), vnt.</t>
  </si>
  <si>
    <t xml:space="preserve">Pritraukta skrydžių krypčių į Klaipėdos regiono oro uostą, vnt. </t>
  </si>
  <si>
    <t xml:space="preserve">Parengta straipsnių užsienio tradicinės ir skaitmeninės žiniasklaidos priemonėse, vnt. </t>
  </si>
  <si>
    <t>Įgyvendinti projektai, gerinantys smulkiojo ir vidutinio verslo (SVV) sąlygas, vnt.</t>
  </si>
  <si>
    <t>Nuolat atnaujinama verslo stebėsenos sistema www.investinklaipeda.lt, kartai per mėn.</t>
  </si>
  <si>
    <t>Įsikūrusių SVV subjektų, naujai susikūrusių SVV subjektų skaičius</t>
  </si>
  <si>
    <t>10/4</t>
  </si>
  <si>
    <t>105</t>
  </si>
  <si>
    <t>110</t>
  </si>
  <si>
    <t>15/30</t>
  </si>
  <si>
    <t>20/30</t>
  </si>
  <si>
    <t>25/30</t>
  </si>
  <si>
    <t>Meno sričių, kūrybinio verslo sričių rezidentų skaičius</t>
  </si>
  <si>
    <t>60</t>
  </si>
  <si>
    <t>70</t>
  </si>
  <si>
    <t>Organizuota viešų kultūros, meno ir verslumo renginių skaičius per metus (be kino)</t>
  </si>
  <si>
    <t>Organizuota nekomercinio kino renginių skaičius</t>
  </si>
  <si>
    <t>350</t>
  </si>
  <si>
    <t>Sukurta ir išlaikyta darbo vietų skaičius</t>
  </si>
  <si>
    <t>** pagal Klaipėdos miesto savivaldybės tarybos 2016 m. lapkričio 24 d. sprendimą Nr. T2-267</t>
  </si>
  <si>
    <t>Įsigyta prekybos įrangos, vnt.</t>
  </si>
  <si>
    <t>Organizuota renginių, skirtų verslumui skatinti, vnt.</t>
  </si>
  <si>
    <t>Sukurta ir išlaikyta darbo vietų, skaičius</t>
  </si>
  <si>
    <t>Inkubatoriaus biurų, studijų užimtumas (1077 m²), proc.</t>
  </si>
  <si>
    <t>Parengtas ir išplatintas leidinys investuotojams, tūkst. egz.</t>
  </si>
  <si>
    <t>Pritraukti į Klaipėdos miestą vietos ir užsienio investicijų</t>
  </si>
  <si>
    <t>Siūlomas keisti 2017-ųjų metų asignavimų planas</t>
  </si>
  <si>
    <t>Skirtumas</t>
  </si>
  <si>
    <t>Lyginamasis variantas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</si>
  <si>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</si>
  <si>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t>2017-ųjų metų asignavimų planas*</t>
  </si>
  <si>
    <t>Teikiama prekybos įrangos aptarnavimo paslauga, kartai</t>
  </si>
  <si>
    <r>
      <t>2017 M. KLAIPĖDOS MIESTO SAVIVALDYBĖS ADMINISTRACIJOS</t>
    </r>
    <r>
      <rPr>
        <b/>
        <sz val="11"/>
        <rFont val="Times New Roman"/>
        <family val="1"/>
        <charset val="186"/>
      </rPr>
      <t xml:space="preserve">          </t>
    </r>
  </si>
  <si>
    <t>tūkst. eur</t>
  </si>
  <si>
    <t>Siūlomas keisti 2017-ųjų metų asignavimų planas**</t>
  </si>
  <si>
    <t xml:space="preserve">* pagal Klaipėdos miesto savivaldybės tarybos sprendimus: 2016  m. kovo       d.  Nr. T2-XXX  ir 2017 m. vasario XX d. Nr. T2-
</t>
  </si>
  <si>
    <t xml:space="preserve">* pagal Klaipėdos miesto savivaldybės tarybos sprendimus: 2016 m. gruodžio 22 d. Nr. T2-290 ir 2017 m. vasario 23d. Nr. T2-25
</t>
  </si>
  <si>
    <t>Asignavimai (Eur)</t>
  </si>
  <si>
    <t>Vertinimo kriterijaus</t>
  </si>
  <si>
    <t>Informacija apie pasiektus rezultatus, duomenys apie programai skirtų asignavimų panaudojimo tikslingumą</t>
  </si>
  <si>
    <t>Priežastys, dėl kurių planuotos rodiklių reikšmės nepasiektos</t>
  </si>
  <si>
    <t>2017 m. asignavi-mų patvirtin-tas planas*</t>
  </si>
  <si>
    <t>2017 m. asignavi-mų patikslin-tas planas**</t>
  </si>
  <si>
    <t>2017 m. panaudo-tos lėšos (kasinės išlaidos)</t>
  </si>
  <si>
    <t>pavadinimas</t>
  </si>
  <si>
    <t>planuotos reikšmės</t>
  </si>
  <si>
    <t>patikslintos reikšmės</t>
  </si>
  <si>
    <t>faktinės reikšmės</t>
  </si>
  <si>
    <t xml:space="preserve">STRATEGINIO VEIKLOS PLANO VYKDYMO ATASKAITA </t>
  </si>
  <si>
    <t>SMULKIOJO IR VIDUTINIO VERSLO PLĖTROS PROGRAMA (NR. 04)</t>
  </si>
  <si>
    <t>Tarptautinių ryšių, verslo plėtros ir turizmo skyrius</t>
  </si>
  <si>
    <t>Pritraukti į Klaipėdos miestą vietos ir užsienio investicijas</t>
  </si>
  <si>
    <t>Tiesioginių užsienio investicijų metinis pokytis, proc.</t>
  </si>
  <si>
    <t>Išduotų individualios veiklos verslo liudijimų skaičius per metus, vnt.</t>
  </si>
  <si>
    <t>Tiesioginės užsienio investicijos, tenkančios vienam gyventojui, Eur</t>
  </si>
  <si>
    <t>SMULKIOJO IR VIDUTINIO VERSLO RĖMIMO PROGRAMOS (NR. 04)</t>
  </si>
  <si>
    <t>ĮVYKDYMO ATASKAITA</t>
  </si>
  <si>
    <r>
      <t xml:space="preserve">Asignavimų valdytojas – </t>
    </r>
    <r>
      <rPr>
        <sz val="12"/>
        <rFont val="Times New Roman"/>
        <family val="1"/>
        <charset val="186"/>
      </rPr>
      <t>Investicijų ir ekonomikos departamentas (5).</t>
    </r>
  </si>
  <si>
    <r>
      <rPr>
        <b/>
        <sz val="12"/>
        <rFont val="Times New Roman"/>
        <family val="1"/>
        <charset val="186"/>
      </rPr>
      <t>Programą vykdė</t>
    </r>
    <r>
      <rPr>
        <sz val="12"/>
        <rFont val="Times New Roman"/>
        <family val="1"/>
        <charset val="186"/>
      </rPr>
      <t xml:space="preserve"> Investicijų ir ekonomikos departamentas (Projektų skyrius, Tarptautinių ryšių, verslo plėtros ir turizmo skyrius).</t>
    </r>
  </si>
  <si>
    <t>faktiškai įvykdyta</t>
  </si>
  <si>
    <t>–</t>
  </si>
  <si>
    <t>(pagal planą arba geriau);</t>
  </si>
  <si>
    <t>iš dalies įvykdyta</t>
  </si>
  <si>
    <t>(blogiau, nei planuota);</t>
  </si>
  <si>
    <t>neįvykdyta</t>
  </si>
  <si>
    <t>.</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</si>
  <si>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</si>
  <si>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</si>
  <si>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</si>
  <si>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</si>
  <si>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2017 M. KLAIPĖDOS MIESTO SAVIVALDYBĖS </t>
  </si>
  <si>
    <t>2017 m. SVP programos Nr. 04 įvykdymas</t>
  </si>
  <si>
    <t>29/5</t>
  </si>
  <si>
    <t>98</t>
  </si>
  <si>
    <t>12/50</t>
  </si>
  <si>
    <t>320</t>
  </si>
  <si>
    <t>Verslumo lygis (veikiančių SVV subjektų skaičius, tenkantis  tūkstančiui gyventojų)</t>
  </si>
  <si>
    <t>Planuota kriterijaus reikšmė neįvykdyta.  Tarptautinė paroda nebuvo organizuota todėl, kad privatus sektorius neišreiškė suinteresuotumo</t>
  </si>
  <si>
    <t>10</t>
  </si>
  <si>
    <t>Reklaminius paketus planuojama sukurti 2018 m., kai bus parengtas Klaipėdos ekonominės plėtros strategijos priemonių planas</t>
  </si>
  <si>
    <t>Planuota kriterijaus reikšmė neįvykdyta.  Priemonę planuojama vykdyti, kai  bus parengtas Klaipėdos ekonominės plėtros strategijos priemonių planas</t>
  </si>
  <si>
    <t>Organizuota susitikimų, diskusijų, pristatyti investavimo galimybes Klaipėdoje, vnt.</t>
  </si>
  <si>
    <t>Suteikta individualių konsultacijų  užsienio verslininkams ir užsienio investuotojų įmonėms, val.</t>
  </si>
  <si>
    <r>
      <rPr>
        <b/>
        <sz val="12"/>
        <rFont val="Times New Roman"/>
        <family val="1"/>
        <charset val="186"/>
      </rPr>
      <t xml:space="preserve">Iš 2017 m. </t>
    </r>
    <r>
      <rPr>
        <sz val="12"/>
        <rFont val="Times New Roman"/>
        <family val="1"/>
        <charset val="186"/>
      </rPr>
      <t xml:space="preserve">planuotų įvykdyti 7 priemonių ir papriemonių (kurioms patvirtinti / skirti asignavimai): </t>
    </r>
  </si>
  <si>
    <t>2017 m. pagal oficialiosios statistikos portalo duomenis, 2017 m. gyventojų skaičius buvo 151 309, veikiančių mažų ir vidutinių įmonių skaičius 5444</t>
  </si>
  <si>
    <t>Verslo liudijimų skaičius pagal Valstybinės mokesčių inspekcijos duomenis sudarė 6329</t>
  </si>
  <si>
    <t>Suorganizuoti 2 renginiai verslumui skatinti: 2017-11-13 įvykęs renginys „Dėl verslumo skatinimo veiklų gryninimo“; 2017-12-04 įvykęs renginys „Skaitmeninė reklama: nuo ko pradėti?“</t>
  </si>
  <si>
    <t>Planuota kriterijaus reikšmė įvykdyta iš dalies, nes nebuvo spėta suorganizuoti dar 1 vizito</t>
  </si>
  <si>
    <t>*Pagal Klaipėdos miesto savivaldybės tarybos sprendimus: 2016 m. gruodžio 22 d. Nr. T2-290 ir 2017 m. vasario 23 d. Nr. T2-25</t>
  </si>
  <si>
    <t>**Pagal Klaipėdos miesto savivaldybės tarybos sprendimus: 2016 m. gruodžio 22 d. Nr. T2-290 ir 2017 m. vasario 23 d. Nr. T2-25</t>
  </si>
  <si>
    <t xml:space="preserve">2017 m. buvo nupirktas interneto portalo dizianas </t>
  </si>
  <si>
    <t xml:space="preserve">Planuota kriterijaus reikšmė įvykdyta iš dalies, kadangi buvo planuota, tačiau nesukurta informacinė sistema, skirta užsienio ir vietos verslininkų įsikūrimui Klaipėdoje. VšĮ Klaipėdos ekonominės plėtros agentūra šią sistemą planuoja sukurti 2019 m.     </t>
  </si>
  <si>
    <t>Kūrybinio inkubatoriaus Kultūros fabriko 2017–2019 m. veiklos programa patvirtinta Klaipėdos miesto savivaldybės administracijos direktoriaus 2017 m. kovo 10 d. įsakymu, o sutartis patvirtintai programai finansuoti pasirašyta 2017 m. balandžio 4 d. Iš esmės  buvo pasiekti visi suplanuoti įstaigos rodikliai</t>
  </si>
  <si>
    <t>Planuota kriterijaus reikšmė įvykdyta iš dalies, nes buvo įrengta tik 10 vienodų laikinų prekybos įrenginių prie Joniškės kapinių prieigos. 2018 m. planuojama įrengti 26 įrenginius, skirtus prekiauti vaisiais ir daržovėmis miesto viešosiose vietose. 2017 m. buvo tris kartus skelbiami viešųjų pirkimų konkursai ir tik iš trečio karto atsirado paslaugos teikėjas, kuris pasiūlė technines sąlygas atitinkančius reikalavimus – suprojektuoti ir patiems pagaminti laikinus prekybos įrenginius</t>
  </si>
  <si>
    <t>2016 m. statistikos departamento duomenys</t>
  </si>
  <si>
    <t xml:space="preserve">Tikslingai buvo vykdoma maršruto „Palangos oro uostas–Londono Lutono oro uostas“ žinomumo rinkodara Klaipėdos regione. Buvo vedamos derybos su VĮ Lietuvos oro uostais dėl naujų skrydžių krypčių iš Palangos oro uosto pagal regione veikiančių partnerių nurodytus prioritetus </t>
  </si>
  <si>
    <t>Planuota kriterijaus reikšmė įvykdyta iš dalies, nes buvo atlikta 70 proc. pagal sutartį numatytų darbų (parengtos ir tarybos 2017-11-23 prendimu T2-284 patvirtintos Klaipėdos ekonominės plėtros strategijos kryptys iki 2030 metų). 2018 m. bus rengiamas Klaipėdos ekonominės plėtros strategijos priemonių planas</t>
  </si>
  <si>
    <t>Planuota kriterijaus reikšmė neįvykdyta.  VšĮ Klaipėdos ekonominės plėtros agentūra turėjo parengti  ir išplatinti leidinį investuotojams, tačiau  leidinį planuojama išleisti tada, kai bus parengtas Klaipėdos ekonominės plėtros strategijos  priemonių planas</t>
  </si>
  <si>
    <t>VšĮ Klaipėdos ekonominės plėtros agentūra parengė 3 straipsnius: 1) portale www.fDiintelligence.com – „Dujinė nepriklausomybė“;                          2) leidinyje „Plastic news Europe“ – „Lietuvos investicinė aplinka tiesia kelią pramonės ir gamybos įmonių atėjimui“; 3) portale www.mergetmarket.com – „Elektrobusas „Dancer“ kitąmet laukia 3,6 mln. eur. investicijų“</t>
  </si>
  <si>
    <t xml:space="preserve">VšĮ Klaipėdos ekonominės plėtros agentūra organizavo 2 renginius:    
1) 2017-11-07/08 padėjo organizuoti konferenciją „Klaipėdos pilies atkūrimo perspektyvos“: buvo moderuota verslo grupės diskusija; 
2) 2017-11-27 organizavo renginį „Klaipėdos aukštojo bei profesinio mokslo ir verslo bendradarbiavimas. Kooperacija su Klaipėdos ekonominės plėtros agentūra“
</t>
  </si>
  <si>
    <t xml:space="preserve">Planuota kriterijaus reikšmė įvykdyta iš dalies, nes pagal sutartį su VšĮ Klaipėdos ekonominės plėtros agentūra turėjo būti suorganizuoti dar 2 renginiai </t>
  </si>
  <si>
    <t xml:space="preserve">Planuota kriterijaus reikšmė įvykdyta iš dalies, nes pagal sutartį su VšĮ Klaipėdos ekonominės plėtros agentūra  turėjo būti suteikta dar 15 val. konsultacijų </t>
  </si>
  <si>
    <t xml:space="preserve">VšĮ Klaipėdos ekonominės plėtros agentūra suteikė 15 val. konultacijų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</si>
</sst>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1"/>
      <name val="Times New Roman"/>
      <family val="1"/>
      <charset val="186"/>
    </font>
    <font>
      <b/>
      <sz val="11"/>
      <name val="Times New Roman"/>
      <family val="1"/>
      <charset val="186"/>
    </font>
    <font>
      <sz val="9"/>
      <name val="Times New Roman"/>
      <family val="1"/>
      <charset val="186"/>
    </font>
    <font>
      <b/>
      <sz val="9"/>
      <name val="Times New Roman"/>
      <family val="1"/>
      <charset val="186"/>
    </font>
    <font>
      <sz val="11"/>
      <name val="Calibri"/>
      <family val="2"/>
      <charset val="186"/>
      <scheme val="minor"/>
    </font>
    <font>
      <sz val="10"/>
      <color theme="1"/>
      <name val="Times New Roman"/>
      <family val="1"/>
      <charset val="186"/>
    </font>
    <font>
      <i/>
      <sz val="10"/>
      <name val="Times New Roman"/>
      <family val="1"/>
      <charset val="186"/>
    </font>
    <font>
      <sz val="10"/>
      <color theme="0"/>
      <name val="Times New Roman"/>
      <family val="1"/>
      <charset val="186"/>
    </font>
    <font>
      <b/>
      <i/>
      <sz val="10"/>
      <name val="Times New Roman"/>
      <family val="1"/>
      <charset val="186"/>
    </font>
    <font>
      <sz val="10"/>
      <color theme="1"/>
      <name val="Arial"/>
      <family val="2"/>
      <charset val="186"/>
    </font>
    <font>
      <b/>
      <i/>
      <sz val="10"/>
      <name val="Arial"/>
      <family val="2"/>
      <charset val="186"/>
    </font>
    <font>
      <b/>
      <sz val="10"/>
      <name val="Times New Roman"/>
      <family val="1"/>
    </font>
    <font>
      <sz val="11"/>
      <name val="Times New Roman"/>
      <family val="1"/>
    </font>
    <font>
      <b/>
      <sz val="10"/>
      <name val="Arial"/>
      <family val="2"/>
      <charset val="186"/>
    </font>
    <font>
      <b/>
      <sz val="12"/>
      <name val="Times New Roman"/>
      <family val="1"/>
      <charset val="186"/>
    </font>
    <font>
      <sz val="12"/>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CCFFCC"/>
        <bgColor indexed="64"/>
      </patternFill>
    </fill>
    <fill>
      <patternFill patternType="solid">
        <fgColor theme="4" tint="0.79998168889431442"/>
        <bgColor indexed="64"/>
      </patternFill>
    </fill>
  </fills>
  <borders count="91">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s>
  <cellStyleXfs count="3">
    <xf numFmtId="0" fontId="0" fillId="0" borderId="0"/>
    <xf numFmtId="0" fontId="3" fillId="0" borderId="0"/>
    <xf numFmtId="0" fontId="4" fillId="0" borderId="0">
      <alignment vertical="center"/>
    </xf>
  </cellStyleXfs>
  <cellXfs count="764">
    <xf numFmtId="0" fontId="0" fillId="0" borderId="0" xfId="0"/>
    <xf numFmtId="0" fontId="1" fillId="0" borderId="0" xfId="0" applyFont="1" applyAlignment="1">
      <alignment horizontal="left" vertical="top"/>
    </xf>
    <xf numFmtId="0" fontId="1" fillId="0" borderId="0" xfId="0" applyFont="1" applyFill="1" applyBorder="1" applyAlignment="1">
      <alignment horizontal="center" vertical="top"/>
    </xf>
    <xf numFmtId="0" fontId="1" fillId="0" borderId="0" xfId="0" applyFont="1" applyBorder="1" applyAlignment="1">
      <alignment vertical="top"/>
    </xf>
    <xf numFmtId="0" fontId="1" fillId="0" borderId="0" xfId="0" applyFont="1" applyAlignment="1">
      <alignment vertical="top"/>
    </xf>
    <xf numFmtId="0" fontId="1" fillId="0" borderId="0" xfId="0" applyNumberFormat="1" applyFont="1" applyAlignment="1">
      <alignment vertical="top"/>
    </xf>
    <xf numFmtId="0" fontId="1" fillId="0" borderId="0" xfId="0" applyFont="1" applyAlignment="1">
      <alignment horizontal="center" vertical="top"/>
    </xf>
    <xf numFmtId="49" fontId="2" fillId="2" borderId="1" xfId="0" applyNumberFormat="1" applyFont="1" applyFill="1" applyBorder="1" applyAlignment="1">
      <alignment horizontal="center" vertical="top"/>
    </xf>
    <xf numFmtId="0" fontId="1" fillId="0" borderId="0" xfId="0" applyFont="1" applyBorder="1" applyAlignment="1">
      <alignment horizontal="left" vertical="top"/>
    </xf>
    <xf numFmtId="0" fontId="1" fillId="0" borderId="0" xfId="0" applyFont="1" applyFill="1" applyAlignment="1">
      <alignment vertical="top"/>
    </xf>
    <xf numFmtId="0" fontId="1" fillId="3" borderId="0" xfId="0" applyFont="1" applyFill="1" applyAlignment="1">
      <alignment vertical="top"/>
    </xf>
    <xf numFmtId="0" fontId="4" fillId="0" borderId="0" xfId="0" applyFont="1"/>
    <xf numFmtId="0" fontId="1" fillId="0" borderId="0" xfId="0" applyFont="1" applyAlignment="1">
      <alignment vertical="center"/>
    </xf>
    <xf numFmtId="0" fontId="6" fillId="0" borderId="0" xfId="0" applyFont="1" applyFill="1" applyBorder="1" applyAlignment="1">
      <alignment horizontal="center" vertical="top"/>
    </xf>
    <xf numFmtId="0" fontId="6" fillId="0" borderId="0" xfId="0" applyNumberFormat="1" applyFont="1" applyFill="1" applyBorder="1" applyAlignment="1">
      <alignment horizontal="center" vertical="top"/>
    </xf>
    <xf numFmtId="49" fontId="2" fillId="5" borderId="11"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7" fillId="0" borderId="49" xfId="0" applyFont="1" applyFill="1" applyBorder="1" applyAlignment="1">
      <alignment vertical="top" wrapText="1"/>
    </xf>
    <xf numFmtId="49" fontId="2" fillId="8" borderId="47" xfId="0" applyNumberFormat="1" applyFont="1" applyFill="1" applyBorder="1" applyAlignment="1">
      <alignment horizontal="center" vertical="top" wrapText="1"/>
    </xf>
    <xf numFmtId="49" fontId="2" fillId="8" borderId="47" xfId="0" applyNumberFormat="1" applyFont="1" applyFill="1" applyBorder="1" applyAlignment="1">
      <alignment horizontal="center" vertical="top"/>
    </xf>
    <xf numFmtId="49" fontId="2" fillId="8" borderId="11" xfId="0" applyNumberFormat="1" applyFont="1" applyFill="1" applyBorder="1" applyAlignment="1">
      <alignment horizontal="center" vertical="top"/>
    </xf>
    <xf numFmtId="49" fontId="2" fillId="8" borderId="26" xfId="0" applyNumberFormat="1" applyFont="1" applyFill="1" applyBorder="1" applyAlignment="1">
      <alignment horizontal="center" vertical="top"/>
    </xf>
    <xf numFmtId="49" fontId="2" fillId="8" borderId="11" xfId="0" applyNumberFormat="1" applyFont="1" applyFill="1" applyBorder="1" applyAlignment="1">
      <alignment horizontal="center" vertical="top" wrapText="1"/>
    </xf>
    <xf numFmtId="0" fontId="1" fillId="0" borderId="0" xfId="0" applyFont="1" applyFill="1" applyBorder="1" applyAlignment="1">
      <alignment vertical="top"/>
    </xf>
    <xf numFmtId="3" fontId="1" fillId="4" borderId="0" xfId="0" applyNumberFormat="1" applyFont="1" applyFill="1" applyAlignment="1">
      <alignment vertical="top"/>
    </xf>
    <xf numFmtId="0" fontId="1" fillId="4" borderId="0" xfId="0" applyFont="1" applyFill="1" applyBorder="1" applyAlignment="1">
      <alignment vertical="top"/>
    </xf>
    <xf numFmtId="0" fontId="1" fillId="0" borderId="51" xfId="0" applyFont="1" applyBorder="1" applyAlignment="1">
      <alignment horizontal="left" vertical="top" wrapText="1"/>
    </xf>
    <xf numFmtId="49" fontId="2" fillId="10" borderId="0" xfId="0" applyNumberFormat="1" applyFont="1" applyFill="1" applyBorder="1" applyAlignment="1">
      <alignment horizontal="center" vertical="top"/>
    </xf>
    <xf numFmtId="49" fontId="2" fillId="10" borderId="29" xfId="0" applyNumberFormat="1" applyFont="1" applyFill="1" applyBorder="1" applyAlignment="1">
      <alignment horizontal="center" vertical="top" wrapText="1"/>
    </xf>
    <xf numFmtId="0" fontId="2" fillId="10" borderId="34" xfId="0" applyFont="1" applyFill="1" applyBorder="1" applyAlignment="1">
      <alignment horizontal="center" vertical="top"/>
    </xf>
    <xf numFmtId="49" fontId="2" fillId="4" borderId="51" xfId="0" applyNumberFormat="1" applyFont="1" applyFill="1" applyBorder="1" applyAlignment="1">
      <alignment horizontal="center" vertical="top"/>
    </xf>
    <xf numFmtId="49" fontId="1" fillId="10" borderId="19" xfId="0" applyNumberFormat="1" applyFont="1" applyFill="1" applyBorder="1" applyAlignment="1">
      <alignment horizontal="center" vertical="top" wrapText="1"/>
    </xf>
    <xf numFmtId="0" fontId="7" fillId="0" borderId="48" xfId="0" applyFont="1" applyFill="1" applyBorder="1" applyAlignment="1">
      <alignment horizontal="center" vertical="top"/>
    </xf>
    <xf numFmtId="0" fontId="7" fillId="0" borderId="24" xfId="0" applyFont="1" applyFill="1" applyBorder="1" applyAlignment="1">
      <alignment horizontal="center" vertical="top"/>
    </xf>
    <xf numFmtId="3" fontId="1" fillId="0" borderId="15" xfId="0" applyNumberFormat="1" applyFont="1" applyFill="1" applyBorder="1" applyAlignment="1">
      <alignment horizontal="center" vertical="top" wrapText="1"/>
    </xf>
    <xf numFmtId="0" fontId="1" fillId="4" borderId="43" xfId="0" applyFont="1" applyFill="1" applyBorder="1" applyAlignment="1">
      <alignment horizontal="center" vertical="center"/>
    </xf>
    <xf numFmtId="49" fontId="2" fillId="0" borderId="51" xfId="0" applyNumberFormat="1" applyFont="1" applyBorder="1" applyAlignment="1">
      <alignment horizontal="center" vertical="top" wrapText="1"/>
    </xf>
    <xf numFmtId="0" fontId="7" fillId="3" borderId="23" xfId="0" applyFont="1" applyFill="1" applyBorder="1" applyAlignment="1">
      <alignment horizontal="left" vertical="top" wrapText="1"/>
    </xf>
    <xf numFmtId="49" fontId="1" fillId="10" borderId="8" xfId="0" applyNumberFormat="1" applyFont="1" applyFill="1" applyBorder="1" applyAlignment="1">
      <alignment horizontal="center" vertical="top"/>
    </xf>
    <xf numFmtId="49" fontId="2" fillId="10" borderId="8" xfId="0" applyNumberFormat="1" applyFont="1" applyFill="1" applyBorder="1" applyAlignment="1">
      <alignment horizontal="center" vertical="top" wrapText="1"/>
    </xf>
    <xf numFmtId="0" fontId="1" fillId="10" borderId="8" xfId="0" applyFont="1" applyFill="1" applyBorder="1" applyAlignment="1">
      <alignment horizontal="center" vertical="center" textRotation="90" wrapText="1"/>
    </xf>
    <xf numFmtId="49" fontId="1" fillId="4" borderId="50" xfId="0" applyNumberFormat="1" applyFont="1" applyFill="1" applyBorder="1" applyAlignment="1">
      <alignment horizontal="center" wrapText="1"/>
    </xf>
    <xf numFmtId="0" fontId="1" fillId="4" borderId="46" xfId="0" applyFont="1" applyFill="1" applyBorder="1" applyAlignment="1">
      <alignment horizontal="center" vertical="top"/>
    </xf>
    <xf numFmtId="0" fontId="1" fillId="0" borderId="43" xfId="0" applyFont="1" applyFill="1" applyBorder="1" applyAlignment="1">
      <alignment horizontal="center" vertical="top" wrapText="1"/>
    </xf>
    <xf numFmtId="0" fontId="7" fillId="0" borderId="49" xfId="0" applyFont="1" applyBorder="1" applyAlignment="1">
      <alignment horizontal="left" vertical="top" wrapText="1"/>
    </xf>
    <xf numFmtId="164" fontId="2" fillId="5" borderId="21" xfId="0" applyNumberFormat="1" applyFont="1" applyFill="1" applyBorder="1" applyAlignment="1">
      <alignment horizontal="center" vertical="top" wrapText="1"/>
    </xf>
    <xf numFmtId="164" fontId="1" fillId="0" borderId="36" xfId="0" applyNumberFormat="1" applyFont="1" applyBorder="1" applyAlignment="1">
      <alignment horizontal="center" vertical="top" wrapText="1"/>
    </xf>
    <xf numFmtId="164" fontId="2" fillId="5" borderId="36" xfId="0" applyNumberFormat="1" applyFont="1" applyFill="1" applyBorder="1" applyAlignment="1">
      <alignment horizontal="center" vertical="top" wrapText="1"/>
    </xf>
    <xf numFmtId="164" fontId="2" fillId="9" borderId="33" xfId="0" applyNumberFormat="1" applyFont="1" applyFill="1" applyBorder="1" applyAlignment="1">
      <alignment horizontal="center" vertical="top" wrapText="1"/>
    </xf>
    <xf numFmtId="164" fontId="1" fillId="0" borderId="31" xfId="0" applyNumberFormat="1" applyFont="1" applyBorder="1" applyAlignment="1">
      <alignment horizontal="center" vertical="top"/>
    </xf>
    <xf numFmtId="164" fontId="1" fillId="4" borderId="32"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1" fillId="4" borderId="32" xfId="0" applyNumberFormat="1" applyFont="1" applyFill="1" applyBorder="1" applyAlignment="1">
      <alignment horizontal="center" vertical="center"/>
    </xf>
    <xf numFmtId="164" fontId="2" fillId="10" borderId="33" xfId="0" applyNumberFormat="1" applyFont="1" applyFill="1" applyBorder="1" applyAlignment="1">
      <alignment horizontal="center" vertical="top"/>
    </xf>
    <xf numFmtId="164" fontId="2" fillId="2" borderId="25" xfId="0" applyNumberFormat="1" applyFont="1" applyFill="1" applyBorder="1" applyAlignment="1">
      <alignment horizontal="center" vertical="top"/>
    </xf>
    <xf numFmtId="164" fontId="2" fillId="8" borderId="25" xfId="0" applyNumberFormat="1" applyFont="1" applyFill="1" applyBorder="1" applyAlignment="1">
      <alignment horizontal="center" vertical="top"/>
    </xf>
    <xf numFmtId="164" fontId="2" fillId="5" borderId="25"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164" fontId="1" fillId="4" borderId="54" xfId="0" applyNumberFormat="1" applyFont="1" applyFill="1" applyBorder="1" applyAlignment="1">
      <alignment horizontal="center" vertical="top"/>
    </xf>
    <xf numFmtId="0" fontId="1" fillId="4" borderId="22" xfId="0" applyFont="1" applyFill="1" applyBorder="1" applyAlignment="1">
      <alignment horizontal="center" vertical="top" wrapText="1"/>
    </xf>
    <xf numFmtId="0" fontId="1" fillId="4" borderId="32" xfId="0" applyFont="1" applyFill="1" applyBorder="1" applyAlignment="1">
      <alignment horizontal="center" vertical="top" wrapText="1"/>
    </xf>
    <xf numFmtId="164" fontId="1" fillId="0" borderId="53" xfId="0" applyNumberFormat="1" applyFont="1" applyBorder="1" applyAlignment="1">
      <alignment horizontal="center" vertical="top"/>
    </xf>
    <xf numFmtId="0" fontId="1" fillId="4" borderId="31" xfId="0" applyFont="1" applyFill="1" applyBorder="1" applyAlignment="1">
      <alignment horizontal="center" vertical="top"/>
    </xf>
    <xf numFmtId="0" fontId="1" fillId="4" borderId="22" xfId="0" applyFont="1" applyFill="1" applyBorder="1" applyAlignment="1">
      <alignment horizontal="center" vertical="top"/>
    </xf>
    <xf numFmtId="0" fontId="1" fillId="4" borderId="32" xfId="0" applyFont="1" applyFill="1" applyBorder="1" applyAlignment="1">
      <alignment horizontal="center" vertical="top"/>
    </xf>
    <xf numFmtId="164" fontId="1" fillId="0" borderId="0" xfId="0" applyNumberFormat="1" applyFont="1" applyAlignment="1">
      <alignment vertical="top"/>
    </xf>
    <xf numFmtId="0" fontId="5" fillId="5" borderId="37" xfId="0" applyFont="1" applyFill="1" applyBorder="1" applyAlignment="1">
      <alignment horizontal="left" vertical="top" wrapText="1"/>
    </xf>
    <xf numFmtId="0" fontId="2" fillId="8" borderId="37" xfId="0" applyFont="1" applyFill="1" applyBorder="1" applyAlignment="1">
      <alignment horizontal="left" vertical="top"/>
    </xf>
    <xf numFmtId="0" fontId="2" fillId="2" borderId="37" xfId="0" applyFont="1" applyFill="1" applyBorder="1" applyAlignment="1">
      <alignment horizontal="left" vertical="top" wrapText="1"/>
    </xf>
    <xf numFmtId="0" fontId="2" fillId="2" borderId="16" xfId="0" applyFont="1" applyFill="1" applyBorder="1" applyAlignment="1">
      <alignment horizontal="left" vertical="top" wrapText="1"/>
    </xf>
    <xf numFmtId="0" fontId="1" fillId="8" borderId="16" xfId="0" applyFont="1" applyFill="1" applyBorder="1" applyAlignment="1">
      <alignment horizontal="center" vertical="top"/>
    </xf>
    <xf numFmtId="0" fontId="1" fillId="2" borderId="16" xfId="0" applyFont="1" applyFill="1" applyBorder="1" applyAlignment="1">
      <alignment horizontal="center" vertical="top" wrapText="1"/>
    </xf>
    <xf numFmtId="0" fontId="1" fillId="5" borderId="16" xfId="0" applyFont="1" applyFill="1" applyBorder="1" applyAlignment="1">
      <alignment horizontal="center" vertical="top"/>
    </xf>
    <xf numFmtId="0" fontId="2" fillId="8" borderId="16" xfId="0" applyFont="1" applyFill="1" applyBorder="1" applyAlignment="1">
      <alignment horizontal="left" vertical="top"/>
    </xf>
    <xf numFmtId="164" fontId="1" fillId="4" borderId="0" xfId="0" applyNumberFormat="1" applyFont="1" applyFill="1" applyBorder="1" applyAlignment="1">
      <alignment horizontal="center" vertical="top"/>
    </xf>
    <xf numFmtId="164" fontId="2" fillId="2" borderId="5"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164" fontId="2" fillId="5" borderId="26" xfId="0" applyNumberFormat="1" applyFont="1" applyFill="1" applyBorder="1" applyAlignment="1">
      <alignment horizontal="center" vertical="top"/>
    </xf>
    <xf numFmtId="0" fontId="0" fillId="0" borderId="0" xfId="0" applyBorder="1" applyAlignment="1">
      <alignment horizontal="right" vertical="top"/>
    </xf>
    <xf numFmtId="0" fontId="13" fillId="0" borderId="38" xfId="0" applyFont="1" applyBorder="1" applyAlignment="1">
      <alignment horizontal="center" vertical="center" wrapText="1"/>
    </xf>
    <xf numFmtId="0" fontId="1" fillId="0" borderId="58" xfId="0" applyFont="1" applyBorder="1" applyAlignment="1">
      <alignment horizontal="center" vertical="center" textRotation="90" wrapText="1"/>
    </xf>
    <xf numFmtId="0" fontId="1" fillId="0" borderId="58" xfId="0" applyFont="1" applyFill="1" applyBorder="1" applyAlignment="1">
      <alignment horizontal="center" vertical="center" textRotation="90" wrapText="1"/>
    </xf>
    <xf numFmtId="0" fontId="1" fillId="0" borderId="58" xfId="0" applyFont="1" applyBorder="1" applyAlignment="1">
      <alignment horizontal="center" vertical="center" textRotation="90"/>
    </xf>
    <xf numFmtId="0" fontId="1" fillId="0" borderId="59" xfId="0" applyFont="1" applyBorder="1" applyAlignment="1">
      <alignment horizontal="center" vertical="center" textRotation="90"/>
    </xf>
    <xf numFmtId="0" fontId="1" fillId="0" borderId="10" xfId="0" applyFont="1" applyBorder="1" applyAlignment="1">
      <alignment horizontal="center" vertical="center" textRotation="90"/>
    </xf>
    <xf numFmtId="0" fontId="0" fillId="11" borderId="5" xfId="0" applyFill="1" applyBorder="1" applyAlignment="1">
      <alignment horizontal="center" vertical="top"/>
    </xf>
    <xf numFmtId="0" fontId="0" fillId="11" borderId="16" xfId="0" applyFill="1" applyBorder="1" applyAlignment="1">
      <alignment horizontal="center" vertical="top"/>
    </xf>
    <xf numFmtId="49" fontId="5" fillId="6" borderId="27" xfId="0" applyNumberFormat="1" applyFont="1" applyFill="1" applyBorder="1" applyAlignment="1">
      <alignment horizontal="left" vertical="top" wrapText="1"/>
    </xf>
    <xf numFmtId="49" fontId="5" fillId="6" borderId="56" xfId="0" applyNumberFormat="1" applyFont="1" applyFill="1" applyBorder="1" applyAlignment="1">
      <alignment horizontal="left" vertical="top" wrapText="1"/>
    </xf>
    <xf numFmtId="164" fontId="1" fillId="4" borderId="30" xfId="0" applyNumberFormat="1" applyFont="1" applyFill="1" applyBorder="1" applyAlignment="1">
      <alignment horizontal="center" vertical="top"/>
    </xf>
    <xf numFmtId="164" fontId="1" fillId="0" borderId="27" xfId="0" applyNumberFormat="1" applyFont="1" applyBorder="1" applyAlignment="1">
      <alignment horizontal="center" vertical="top"/>
    </xf>
    <xf numFmtId="164" fontId="2" fillId="7" borderId="8" xfId="0" applyNumberFormat="1" applyFont="1" applyFill="1" applyBorder="1" applyAlignment="1">
      <alignment horizontal="center" vertical="top"/>
    </xf>
    <xf numFmtId="164" fontId="2" fillId="7" borderId="33"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0" borderId="2" xfId="0" applyNumberFormat="1" applyFont="1" applyBorder="1" applyAlignment="1">
      <alignment horizontal="center" vertical="top"/>
    </xf>
    <xf numFmtId="164" fontId="1" fillId="4" borderId="51" xfId="0" applyNumberFormat="1" applyFont="1" applyFill="1" applyBorder="1" applyAlignment="1">
      <alignment horizontal="center" vertical="top"/>
    </xf>
    <xf numFmtId="164" fontId="2" fillId="8" borderId="1" xfId="0" applyNumberFormat="1" applyFont="1" applyFill="1" applyBorder="1" applyAlignment="1">
      <alignment horizontal="center" vertical="top"/>
    </xf>
    <xf numFmtId="164" fontId="2" fillId="5" borderId="1" xfId="0" applyNumberFormat="1" applyFont="1" applyFill="1" applyBorder="1" applyAlignment="1">
      <alignment horizontal="center" vertical="top"/>
    </xf>
    <xf numFmtId="0" fontId="2" fillId="7" borderId="33" xfId="0"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4" borderId="43" xfId="0" applyNumberFormat="1" applyFont="1" applyFill="1" applyBorder="1" applyAlignment="1">
      <alignment horizontal="center" vertical="center"/>
    </xf>
    <xf numFmtId="164" fontId="1" fillId="4" borderId="51" xfId="0" applyNumberFormat="1" applyFont="1" applyFill="1" applyBorder="1" applyAlignment="1">
      <alignment horizontal="center" vertical="center"/>
    </xf>
    <xf numFmtId="0" fontId="14" fillId="0" borderId="0" xfId="0" applyFont="1"/>
    <xf numFmtId="0" fontId="1" fillId="0" borderId="0" xfId="0" applyFont="1" applyBorder="1" applyAlignment="1">
      <alignment horizontal="right" vertical="top"/>
    </xf>
    <xf numFmtId="0" fontId="2" fillId="0" borderId="21" xfId="0" applyFont="1" applyBorder="1" applyAlignment="1">
      <alignment horizontal="center" vertical="center" wrapText="1"/>
    </xf>
    <xf numFmtId="164" fontId="2" fillId="7" borderId="59" xfId="0" applyNumberFormat="1" applyFont="1" applyFill="1" applyBorder="1" applyAlignment="1">
      <alignment horizontal="center" vertical="top"/>
    </xf>
    <xf numFmtId="164" fontId="2" fillId="8" borderId="7" xfId="0" applyNumberFormat="1" applyFont="1" applyFill="1" applyBorder="1" applyAlignment="1">
      <alignment horizontal="center" vertical="top"/>
    </xf>
    <xf numFmtId="164" fontId="2" fillId="2" borderId="61" xfId="0" applyNumberFormat="1" applyFont="1" applyFill="1" applyBorder="1" applyAlignment="1">
      <alignment horizontal="center" vertical="top"/>
    </xf>
    <xf numFmtId="164" fontId="2" fillId="8" borderId="61" xfId="0" applyNumberFormat="1" applyFont="1" applyFill="1" applyBorder="1" applyAlignment="1">
      <alignment horizontal="center" vertical="top"/>
    </xf>
    <xf numFmtId="0" fontId="7" fillId="0" borderId="52" xfId="0" applyFont="1" applyFill="1" applyBorder="1" applyAlignment="1">
      <alignment horizontal="center" vertical="top"/>
    </xf>
    <xf numFmtId="0" fontId="7" fillId="0" borderId="42" xfId="0" applyFont="1" applyFill="1" applyBorder="1" applyAlignment="1">
      <alignment horizontal="center" vertical="top"/>
    </xf>
    <xf numFmtId="0" fontId="7" fillId="0" borderId="62" xfId="0" applyFont="1" applyFill="1" applyBorder="1" applyAlignment="1">
      <alignment horizontal="center" vertical="top"/>
    </xf>
    <xf numFmtId="3" fontId="1" fillId="0" borderId="29"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xf>
    <xf numFmtId="0" fontId="6" fillId="0" borderId="52" xfId="0" applyFont="1" applyFill="1" applyBorder="1" applyAlignment="1">
      <alignment horizontal="center" vertical="top"/>
    </xf>
    <xf numFmtId="0" fontId="7" fillId="3" borderId="62" xfId="0" applyFont="1" applyFill="1" applyBorder="1" applyAlignment="1">
      <alignment horizontal="center" vertical="top"/>
    </xf>
    <xf numFmtId="0" fontId="6" fillId="0" borderId="44" xfId="0" applyFont="1" applyFill="1" applyBorder="1" applyAlignment="1">
      <alignment horizontal="center" vertical="top"/>
    </xf>
    <xf numFmtId="0" fontId="7" fillId="3" borderId="63" xfId="0" applyFont="1" applyFill="1" applyBorder="1" applyAlignment="1">
      <alignment horizontal="center" vertical="top"/>
    </xf>
    <xf numFmtId="0" fontId="6" fillId="0" borderId="51" xfId="0" applyFont="1" applyFill="1" applyBorder="1" applyAlignment="1">
      <alignment horizontal="center" vertical="top"/>
    </xf>
    <xf numFmtId="0" fontId="7" fillId="3" borderId="64" xfId="0" applyFont="1" applyFill="1" applyBorder="1" applyAlignment="1">
      <alignment horizontal="center" vertical="top"/>
    </xf>
    <xf numFmtId="164" fontId="1" fillId="4" borderId="52" xfId="0" applyNumberFormat="1" applyFont="1" applyFill="1" applyBorder="1" applyAlignment="1">
      <alignment horizontal="center" vertical="top"/>
    </xf>
    <xf numFmtId="164" fontId="1" fillId="4" borderId="20" xfId="0" applyNumberFormat="1" applyFont="1" applyFill="1" applyBorder="1" applyAlignment="1">
      <alignment horizontal="center" vertical="top"/>
    </xf>
    <xf numFmtId="164" fontId="1" fillId="4" borderId="52" xfId="0" applyNumberFormat="1" applyFont="1" applyFill="1" applyBorder="1" applyAlignment="1">
      <alignment horizontal="center" vertical="center"/>
    </xf>
    <xf numFmtId="164" fontId="2" fillId="2" borderId="26" xfId="0" applyNumberFormat="1" applyFont="1" applyFill="1" applyBorder="1" applyAlignment="1">
      <alignment horizontal="center" vertical="top"/>
    </xf>
    <xf numFmtId="164" fontId="1" fillId="4" borderId="50" xfId="0" applyNumberFormat="1" applyFont="1" applyFill="1" applyBorder="1" applyAlignment="1">
      <alignment horizontal="center" vertical="top"/>
    </xf>
    <xf numFmtId="164" fontId="1" fillId="4" borderId="14" xfId="0" applyNumberFormat="1" applyFont="1" applyFill="1" applyBorder="1" applyAlignment="1">
      <alignment horizontal="center" vertical="top"/>
    </xf>
    <xf numFmtId="164" fontId="1" fillId="4" borderId="50" xfId="0" applyNumberFormat="1" applyFont="1" applyFill="1" applyBorder="1" applyAlignment="1">
      <alignment horizontal="center" vertical="center"/>
    </xf>
    <xf numFmtId="164" fontId="2" fillId="5" borderId="61" xfId="0" applyNumberFormat="1" applyFont="1" applyFill="1" applyBorder="1" applyAlignment="1">
      <alignment horizontal="center" vertical="top"/>
    </xf>
    <xf numFmtId="49" fontId="2" fillId="4" borderId="64" xfId="0" applyNumberFormat="1" applyFont="1" applyFill="1" applyBorder="1" applyAlignment="1">
      <alignment horizontal="center" vertical="top"/>
    </xf>
    <xf numFmtId="0" fontId="7" fillId="3" borderId="52" xfId="0" applyFont="1" applyFill="1" applyBorder="1" applyAlignment="1">
      <alignment horizontal="center" vertical="top"/>
    </xf>
    <xf numFmtId="0" fontId="7" fillId="3" borderId="51" xfId="0" applyFont="1" applyFill="1" applyBorder="1" applyAlignment="1">
      <alignment horizontal="center" vertical="top"/>
    </xf>
    <xf numFmtId="0" fontId="7" fillId="4" borderId="64" xfId="1" applyFont="1" applyFill="1" applyBorder="1" applyAlignment="1">
      <alignment horizontal="center" vertical="top"/>
    </xf>
    <xf numFmtId="0" fontId="7" fillId="4" borderId="66" xfId="1" applyFont="1" applyFill="1" applyBorder="1" applyAlignment="1">
      <alignment horizontal="center" vertical="top"/>
    </xf>
    <xf numFmtId="0" fontId="6" fillId="3" borderId="67" xfId="0" applyFont="1" applyFill="1" applyBorder="1" applyAlignment="1">
      <alignment horizontal="center" vertical="top"/>
    </xf>
    <xf numFmtId="0" fontId="6" fillId="3" borderId="68" xfId="0" applyFont="1" applyFill="1" applyBorder="1" applyAlignment="1">
      <alignment horizontal="center" vertical="top"/>
    </xf>
    <xf numFmtId="0" fontId="7" fillId="3" borderId="50" xfId="0" applyFont="1" applyFill="1" applyBorder="1" applyAlignment="1">
      <alignment horizontal="center" vertical="top"/>
    </xf>
    <xf numFmtId="0" fontId="7" fillId="10" borderId="34" xfId="0" applyFont="1" applyFill="1" applyBorder="1" applyAlignment="1">
      <alignment horizontal="left" vertical="top" wrapText="1"/>
    </xf>
    <xf numFmtId="0" fontId="7" fillId="11" borderId="34" xfId="0" applyFont="1" applyFill="1" applyBorder="1" applyAlignment="1">
      <alignment horizontal="left" vertical="top" wrapText="1"/>
    </xf>
    <xf numFmtId="0" fontId="7" fillId="3" borderId="65" xfId="0" applyFont="1" applyFill="1" applyBorder="1" applyAlignment="1">
      <alignment horizontal="left" vertical="top" wrapText="1"/>
    </xf>
    <xf numFmtId="0" fontId="7" fillId="0" borderId="51" xfId="0" applyFont="1" applyFill="1" applyBorder="1" applyAlignment="1">
      <alignment horizontal="center" vertical="top"/>
    </xf>
    <xf numFmtId="0" fontId="6" fillId="4" borderId="62" xfId="0" applyFont="1" applyFill="1" applyBorder="1" applyAlignment="1">
      <alignment horizontal="center" vertical="top"/>
    </xf>
    <xf numFmtId="0" fontId="6" fillId="4" borderId="24" xfId="0" applyFont="1" applyFill="1" applyBorder="1" applyAlignment="1">
      <alignment horizontal="center" vertical="top"/>
    </xf>
    <xf numFmtId="0" fontId="7" fillId="4" borderId="65" xfId="0" applyFont="1" applyFill="1" applyBorder="1" applyAlignment="1">
      <alignment horizontal="left" vertical="top" wrapText="1"/>
    </xf>
    <xf numFmtId="0" fontId="7" fillId="4" borderId="66" xfId="0" applyFont="1" applyFill="1" applyBorder="1" applyAlignment="1">
      <alignment horizontal="center" vertical="top"/>
    </xf>
    <xf numFmtId="0" fontId="6" fillId="4" borderId="68" xfId="0" applyFont="1" applyFill="1" applyBorder="1" applyAlignment="1">
      <alignment horizontal="center" vertical="top"/>
    </xf>
    <xf numFmtId="0" fontId="6" fillId="4" borderId="67" xfId="0" applyFont="1" applyFill="1" applyBorder="1" applyAlignment="1">
      <alignment horizontal="center" vertical="top"/>
    </xf>
    <xf numFmtId="0" fontId="7" fillId="4" borderId="49" xfId="0" applyFont="1" applyFill="1" applyBorder="1" applyAlignment="1">
      <alignment horizontal="left" vertical="top" wrapText="1"/>
    </xf>
    <xf numFmtId="0" fontId="7" fillId="4" borderId="51" xfId="0" applyFont="1" applyFill="1" applyBorder="1" applyAlignment="1">
      <alignment horizontal="center" vertical="top"/>
    </xf>
    <xf numFmtId="0" fontId="7" fillId="4" borderId="52" xfId="0" applyFont="1" applyFill="1" applyBorder="1" applyAlignment="1">
      <alignment horizontal="center" vertical="top"/>
    </xf>
    <xf numFmtId="0" fontId="7" fillId="4" borderId="50" xfId="0" applyFont="1" applyFill="1" applyBorder="1" applyAlignment="1">
      <alignment horizontal="center" vertical="top"/>
    </xf>
    <xf numFmtId="164" fontId="2" fillId="5" borderId="2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2" fillId="5" borderId="32" xfId="0" applyNumberFormat="1" applyFont="1" applyFill="1" applyBorder="1" applyAlignment="1">
      <alignment horizontal="center" vertical="top"/>
    </xf>
    <xf numFmtId="164" fontId="2" fillId="9" borderId="33" xfId="0" applyNumberFormat="1" applyFont="1" applyFill="1" applyBorder="1" applyAlignment="1">
      <alignment horizontal="center" vertical="top"/>
    </xf>
    <xf numFmtId="164" fontId="2" fillId="7" borderId="15"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4" borderId="53" xfId="0" applyNumberFormat="1" applyFont="1" applyFill="1" applyBorder="1" applyAlignment="1">
      <alignment horizontal="center" vertical="top"/>
    </xf>
    <xf numFmtId="164" fontId="1" fillId="4" borderId="28"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0" fontId="1" fillId="0" borderId="9" xfId="0" applyFont="1" applyFill="1" applyBorder="1" applyAlignment="1">
      <alignment horizontal="center" vertical="center" textRotation="90" wrapText="1"/>
    </xf>
    <xf numFmtId="0" fontId="7" fillId="3" borderId="13" xfId="0" applyFont="1" applyFill="1" applyBorder="1" applyAlignment="1">
      <alignment horizontal="left" vertical="top" wrapText="1"/>
    </xf>
    <xf numFmtId="0" fontId="7" fillId="3" borderId="20" xfId="0" applyFont="1" applyFill="1" applyBorder="1" applyAlignment="1">
      <alignment horizontal="center" vertical="top"/>
    </xf>
    <xf numFmtId="0" fontId="7" fillId="3" borderId="3" xfId="0" applyFont="1" applyFill="1" applyBorder="1" applyAlignment="1">
      <alignment horizontal="center" vertical="top"/>
    </xf>
    <xf numFmtId="0" fontId="7" fillId="3" borderId="35" xfId="0" applyFont="1" applyFill="1" applyBorder="1" applyAlignment="1">
      <alignment horizontal="center" vertical="center"/>
    </xf>
    <xf numFmtId="0" fontId="7" fillId="3" borderId="3" xfId="0" applyFont="1" applyFill="1" applyBorder="1" applyAlignment="1">
      <alignment horizontal="center" vertical="center"/>
    </xf>
    <xf numFmtId="0" fontId="6" fillId="3" borderId="20" xfId="0" applyFont="1" applyFill="1" applyBorder="1" applyAlignment="1">
      <alignment horizontal="center" vertical="top"/>
    </xf>
    <xf numFmtId="0" fontId="6" fillId="3" borderId="14" xfId="0" applyFont="1" applyFill="1" applyBorder="1" applyAlignment="1">
      <alignment horizontal="center" vertical="top"/>
    </xf>
    <xf numFmtId="164" fontId="2" fillId="7" borderId="29" xfId="0" applyNumberFormat="1" applyFont="1" applyFill="1" applyBorder="1" applyAlignment="1">
      <alignment horizontal="center" vertical="top"/>
    </xf>
    <xf numFmtId="164" fontId="2" fillId="7" borderId="58" xfId="0" applyNumberFormat="1" applyFont="1" applyFill="1" applyBorder="1" applyAlignment="1">
      <alignment horizontal="center" vertical="top"/>
    </xf>
    <xf numFmtId="3" fontId="15" fillId="4" borderId="29" xfId="0" applyNumberFormat="1" applyFont="1" applyFill="1" applyBorder="1" applyAlignment="1">
      <alignment horizontal="center" vertical="top"/>
    </xf>
    <xf numFmtId="3" fontId="15" fillId="4" borderId="15" xfId="0" applyNumberFormat="1" applyFont="1" applyFill="1" applyBorder="1" applyAlignment="1">
      <alignment horizontal="center" vertical="top"/>
    </xf>
    <xf numFmtId="49" fontId="2" fillId="0" borderId="70" xfId="0" applyNumberFormat="1" applyFont="1" applyBorder="1" applyAlignment="1">
      <alignment horizontal="center" vertical="top" wrapText="1"/>
    </xf>
    <xf numFmtId="0" fontId="2" fillId="4" borderId="70" xfId="0" applyFont="1" applyFill="1" applyBorder="1" applyAlignment="1">
      <alignment horizontal="left" vertical="top" wrapText="1"/>
    </xf>
    <xf numFmtId="0" fontId="1" fillId="0" borderId="38" xfId="0" applyFont="1" applyFill="1" applyBorder="1" applyAlignment="1">
      <alignment horizontal="center" vertical="top" wrapText="1"/>
    </xf>
    <xf numFmtId="164" fontId="1" fillId="0" borderId="21" xfId="0" applyNumberFormat="1" applyFont="1" applyBorder="1" applyAlignment="1">
      <alignment horizontal="center" vertical="top"/>
    </xf>
    <xf numFmtId="164" fontId="1" fillId="0" borderId="38" xfId="0" applyNumberFormat="1" applyFont="1" applyBorder="1" applyAlignment="1">
      <alignment horizontal="center" vertical="top"/>
    </xf>
    <xf numFmtId="164" fontId="1" fillId="0" borderId="70" xfId="0" applyNumberFormat="1" applyFont="1" applyBorder="1" applyAlignment="1">
      <alignment horizontal="center" vertical="top"/>
    </xf>
    <xf numFmtId="164" fontId="1" fillId="0" borderId="69" xfId="0" applyNumberFormat="1" applyFont="1" applyBorder="1" applyAlignment="1">
      <alignment horizontal="center" vertical="top"/>
    </xf>
    <xf numFmtId="164" fontId="1" fillId="0" borderId="71" xfId="0" applyNumberFormat="1" applyFont="1" applyBorder="1" applyAlignment="1">
      <alignment horizontal="center" vertical="top"/>
    </xf>
    <xf numFmtId="0" fontId="1" fillId="0" borderId="38" xfId="0" applyFont="1" applyBorder="1" applyAlignment="1">
      <alignment vertical="top" wrapText="1"/>
    </xf>
    <xf numFmtId="0" fontId="6" fillId="0" borderId="69" xfId="0" applyFont="1" applyFill="1" applyBorder="1" applyAlignment="1">
      <alignment horizontal="center" vertical="top"/>
    </xf>
    <xf numFmtId="0" fontId="6" fillId="0" borderId="70" xfId="0" applyFont="1" applyFill="1" applyBorder="1" applyAlignment="1">
      <alignment horizontal="center" vertical="top"/>
    </xf>
    <xf numFmtId="0" fontId="6" fillId="0" borderId="39" xfId="0" applyFont="1" applyFill="1" applyBorder="1" applyAlignment="1">
      <alignment horizontal="center" vertical="top"/>
    </xf>
    <xf numFmtId="49" fontId="1" fillId="4" borderId="12" xfId="0" applyNumberFormat="1" applyFont="1" applyFill="1" applyBorder="1" applyAlignment="1">
      <alignment horizontal="center" wrapText="1"/>
    </xf>
    <xf numFmtId="164" fontId="2" fillId="2" borderId="7" xfId="0" applyNumberFormat="1" applyFont="1" applyFill="1" applyBorder="1" applyAlignment="1">
      <alignment horizontal="center" vertical="top"/>
    </xf>
    <xf numFmtId="0" fontId="7" fillId="3" borderId="44" xfId="0" applyFont="1" applyFill="1" applyBorder="1" applyAlignment="1">
      <alignment horizontal="center" vertical="top"/>
    </xf>
    <xf numFmtId="49" fontId="2" fillId="10" borderId="0" xfId="0" applyNumberFormat="1" applyFont="1" applyFill="1" applyBorder="1" applyAlignment="1">
      <alignment horizontal="center" vertical="top" wrapText="1"/>
    </xf>
    <xf numFmtId="49" fontId="2" fillId="0" borderId="64" xfId="0" applyNumberFormat="1" applyFont="1" applyBorder="1" applyAlignment="1">
      <alignment horizontal="center" vertical="top" wrapText="1"/>
    </xf>
    <xf numFmtId="0" fontId="1" fillId="0" borderId="9" xfId="0" applyFont="1" applyBorder="1" applyAlignment="1">
      <alignment horizontal="left" vertical="top" wrapText="1"/>
    </xf>
    <xf numFmtId="164" fontId="1" fillId="4" borderId="12" xfId="0" applyNumberFormat="1" applyFont="1" applyFill="1" applyBorder="1" applyAlignment="1">
      <alignment horizontal="center" vertical="top"/>
    </xf>
    <xf numFmtId="0" fontId="12" fillId="0" borderId="0" xfId="0" applyNumberFormat="1" applyFont="1" applyFill="1" applyBorder="1" applyAlignment="1">
      <alignment horizontal="left" vertical="top" wrapText="1"/>
    </xf>
    <xf numFmtId="164" fontId="2" fillId="5" borderId="40" xfId="0" applyNumberFormat="1" applyFont="1" applyFill="1" applyBorder="1" applyAlignment="1">
      <alignment horizontal="center" vertical="top" wrapText="1"/>
    </xf>
    <xf numFmtId="164" fontId="1" fillId="0" borderId="40" xfId="0" applyNumberFormat="1" applyFont="1" applyBorder="1" applyAlignment="1">
      <alignment horizontal="center" vertical="top" wrapText="1"/>
    </xf>
    <xf numFmtId="164" fontId="2" fillId="9" borderId="34" xfId="0" applyNumberFormat="1" applyFont="1" applyFill="1" applyBorder="1" applyAlignment="1">
      <alignment horizontal="center" vertical="top" wrapText="1"/>
    </xf>
    <xf numFmtId="164" fontId="2" fillId="5" borderId="38"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0" fontId="6" fillId="4" borderId="20" xfId="0" applyFont="1" applyFill="1" applyBorder="1" applyAlignment="1">
      <alignment horizontal="center" vertical="top"/>
    </xf>
    <xf numFmtId="0" fontId="6" fillId="4" borderId="14" xfId="0" applyFont="1" applyFill="1" applyBorder="1" applyAlignment="1">
      <alignment horizontal="center" vertical="top"/>
    </xf>
    <xf numFmtId="0" fontId="1" fillId="0" borderId="8" xfId="0" applyFont="1" applyBorder="1" applyAlignment="1">
      <alignment horizontal="right" vertical="top"/>
    </xf>
    <xf numFmtId="49" fontId="2" fillId="4" borderId="0" xfId="0" applyNumberFormat="1" applyFont="1" applyFill="1" applyBorder="1" applyAlignment="1">
      <alignment horizontal="center" vertical="top"/>
    </xf>
    <xf numFmtId="49" fontId="2" fillId="4" borderId="29" xfId="0" applyNumberFormat="1" applyFont="1" applyFill="1" applyBorder="1" applyAlignment="1">
      <alignment horizontal="center" vertical="top" wrapText="1"/>
    </xf>
    <xf numFmtId="0" fontId="2" fillId="7" borderId="34" xfId="0" applyFont="1" applyFill="1" applyBorder="1" applyAlignment="1">
      <alignment horizontal="center" vertical="top"/>
    </xf>
    <xf numFmtId="0" fontId="7" fillId="4" borderId="20" xfId="0" applyFont="1" applyFill="1" applyBorder="1" applyAlignment="1">
      <alignment horizontal="center" vertical="top"/>
    </xf>
    <xf numFmtId="0" fontId="7" fillId="4" borderId="47" xfId="0" applyFont="1" applyFill="1" applyBorder="1" applyAlignment="1">
      <alignment horizontal="left" vertical="top" wrapText="1"/>
    </xf>
    <xf numFmtId="0" fontId="7" fillId="4" borderId="42" xfId="0" applyFont="1" applyFill="1" applyBorder="1" applyAlignment="1">
      <alignment horizontal="center" vertical="top"/>
    </xf>
    <xf numFmtId="0" fontId="7" fillId="4" borderId="62" xfId="0" applyFont="1" applyFill="1" applyBorder="1" applyAlignment="1">
      <alignment horizontal="center" vertical="top"/>
    </xf>
    <xf numFmtId="0" fontId="7" fillId="4" borderId="24" xfId="0" applyFont="1" applyFill="1" applyBorder="1" applyAlignment="1">
      <alignment horizontal="center" vertical="top"/>
    </xf>
    <xf numFmtId="3" fontId="1" fillId="4" borderId="29" xfId="0" applyNumberFormat="1" applyFont="1" applyFill="1" applyBorder="1" applyAlignment="1">
      <alignment horizontal="center" vertical="top" wrapText="1"/>
    </xf>
    <xf numFmtId="3" fontId="1" fillId="4" borderId="15" xfId="0" applyNumberFormat="1" applyFont="1" applyFill="1" applyBorder="1" applyAlignment="1">
      <alignment horizontal="center" vertical="top" wrapText="1"/>
    </xf>
    <xf numFmtId="164" fontId="2" fillId="10" borderId="34" xfId="0" applyNumberFormat="1" applyFont="1" applyFill="1" applyBorder="1" applyAlignment="1">
      <alignment horizontal="center" vertical="top"/>
    </xf>
    <xf numFmtId="164" fontId="2" fillId="10" borderId="15" xfId="0" applyNumberFormat="1" applyFont="1" applyFill="1" applyBorder="1" applyAlignment="1">
      <alignment horizontal="center" vertical="top"/>
    </xf>
    <xf numFmtId="164" fontId="2" fillId="10" borderId="29" xfId="0" applyNumberFormat="1" applyFont="1" applyFill="1" applyBorder="1" applyAlignment="1">
      <alignment horizontal="center" vertical="top"/>
    </xf>
    <xf numFmtId="0" fontId="1" fillId="0" borderId="45" xfId="0" applyFont="1" applyFill="1" applyBorder="1" applyAlignment="1">
      <alignment horizontal="center" vertical="top" wrapText="1"/>
    </xf>
    <xf numFmtId="164" fontId="1" fillId="0" borderId="45" xfId="0" applyNumberFormat="1" applyFont="1" applyBorder="1" applyAlignment="1">
      <alignment horizontal="center" vertical="top"/>
    </xf>
    <xf numFmtId="0" fontId="1" fillId="4" borderId="46" xfId="0" applyFont="1" applyFill="1" applyBorder="1" applyAlignment="1">
      <alignment horizontal="center" vertical="top" wrapText="1"/>
    </xf>
    <xf numFmtId="49" fontId="1" fillId="4" borderId="14" xfId="0" applyNumberFormat="1" applyFont="1" applyFill="1" applyBorder="1" applyAlignment="1">
      <alignment horizontal="center" wrapText="1"/>
    </xf>
    <xf numFmtId="0" fontId="10" fillId="0" borderId="0" xfId="0" applyFont="1" applyAlignment="1">
      <alignment horizontal="center" vertical="top" wrapText="1"/>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8" borderId="18"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0" fontId="1" fillId="8" borderId="5" xfId="0" applyFont="1" applyFill="1" applyBorder="1" applyAlignment="1">
      <alignment horizontal="center" vertical="top"/>
    </xf>
    <xf numFmtId="0" fontId="1" fillId="2" borderId="5" xfId="0" applyFont="1" applyFill="1" applyBorder="1" applyAlignment="1">
      <alignment horizontal="center" vertical="top" wrapText="1"/>
    </xf>
    <xf numFmtId="49" fontId="2" fillId="8" borderId="34"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1" fillId="0" borderId="0" xfId="0" applyFont="1" applyAlignment="1">
      <alignment horizontal="center" vertical="top" wrapText="1"/>
    </xf>
    <xf numFmtId="0" fontId="10" fillId="0" borderId="0" xfId="0" applyFont="1" applyAlignment="1">
      <alignment horizontal="center" vertical="top"/>
    </xf>
    <xf numFmtId="0" fontId="1" fillId="5" borderId="5" xfId="0" applyFont="1" applyFill="1" applyBorder="1" applyAlignment="1">
      <alignment horizontal="center" vertical="top"/>
    </xf>
    <xf numFmtId="0" fontId="7" fillId="4" borderId="23" xfId="0" applyFont="1" applyFill="1" applyBorder="1" applyAlignment="1">
      <alignment horizontal="left" vertical="top" wrapText="1"/>
    </xf>
    <xf numFmtId="0" fontId="7" fillId="4" borderId="64" xfId="0" applyFont="1" applyFill="1" applyBorder="1" applyAlignment="1">
      <alignment horizontal="center" vertical="top"/>
    </xf>
    <xf numFmtId="0" fontId="4" fillId="0" borderId="0" xfId="0" applyFont="1" applyBorder="1" applyAlignment="1">
      <alignment horizontal="right" vertical="top"/>
    </xf>
    <xf numFmtId="3" fontId="1" fillId="4" borderId="29"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0" fontId="12" fillId="3" borderId="20" xfId="0" applyFont="1" applyFill="1" applyBorder="1" applyAlignment="1">
      <alignment horizontal="center" vertical="center"/>
    </xf>
    <xf numFmtId="0" fontId="12" fillId="3" borderId="14" xfId="0" applyFont="1" applyFill="1" applyBorder="1" applyAlignment="1">
      <alignment horizontal="center" vertical="center"/>
    </xf>
    <xf numFmtId="0" fontId="4" fillId="4" borderId="3" xfId="0" applyFont="1" applyFill="1" applyBorder="1" applyAlignment="1">
      <alignment horizontal="center" vertical="center" textRotation="90" wrapText="1"/>
    </xf>
    <xf numFmtId="0" fontId="4" fillId="0" borderId="14" xfId="0" applyFont="1" applyBorder="1" applyAlignment="1">
      <alignment horizontal="center" wrapText="1"/>
    </xf>
    <xf numFmtId="0" fontId="16" fillId="3" borderId="3" xfId="0" applyFont="1" applyFill="1" applyBorder="1" applyAlignment="1">
      <alignment horizontal="center" vertical="top"/>
    </xf>
    <xf numFmtId="0" fontId="16" fillId="3" borderId="65" xfId="0" applyFont="1" applyFill="1" applyBorder="1" applyAlignment="1">
      <alignment horizontal="left" vertical="top" wrapText="1"/>
    </xf>
    <xf numFmtId="0" fontId="16" fillId="3" borderId="66" xfId="0" applyFont="1" applyFill="1" applyBorder="1" applyAlignment="1">
      <alignment horizontal="center" vertical="top"/>
    </xf>
    <xf numFmtId="0" fontId="4" fillId="4" borderId="51" xfId="0" applyFont="1" applyFill="1" applyBorder="1" applyAlignment="1">
      <alignment horizontal="center" vertical="center" textRotation="90" wrapText="1"/>
    </xf>
    <xf numFmtId="0" fontId="4" fillId="10" borderId="8" xfId="0" applyFont="1" applyFill="1" applyBorder="1" applyAlignment="1">
      <alignment horizontal="left" vertical="top" wrapText="1"/>
    </xf>
    <xf numFmtId="0" fontId="4" fillId="10" borderId="60" xfId="0" applyFont="1" applyFill="1" applyBorder="1" applyAlignment="1"/>
    <xf numFmtId="0" fontId="4" fillId="10" borderId="55" xfId="0" applyFont="1" applyFill="1" applyBorder="1" applyAlignment="1"/>
    <xf numFmtId="0" fontId="4" fillId="11" borderId="8" xfId="0" applyFont="1" applyFill="1" applyBorder="1" applyAlignment="1">
      <alignment horizontal="center" vertical="top"/>
    </xf>
    <xf numFmtId="0" fontId="4" fillId="11" borderId="5" xfId="0" applyFont="1" applyFill="1" applyBorder="1" applyAlignment="1">
      <alignment horizontal="center" vertical="top"/>
    </xf>
    <xf numFmtId="0" fontId="4" fillId="11" borderId="16" xfId="0"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49" fontId="1" fillId="4" borderId="20" xfId="0" applyNumberFormat="1" applyFont="1" applyFill="1" applyBorder="1" applyAlignment="1">
      <alignment horizontal="center" vertical="top"/>
    </xf>
    <xf numFmtId="0" fontId="1" fillId="0" borderId="45" xfId="0" applyFont="1" applyBorder="1" applyAlignment="1">
      <alignment horizontal="left" vertical="top" wrapText="1"/>
    </xf>
    <xf numFmtId="49" fontId="1" fillId="4" borderId="2" xfId="0" applyNumberFormat="1" applyFont="1" applyFill="1" applyBorder="1" applyAlignment="1">
      <alignment horizontal="center" vertical="center"/>
    </xf>
    <xf numFmtId="49" fontId="1" fillId="4" borderId="66" xfId="0" applyNumberFormat="1" applyFont="1" applyFill="1" applyBorder="1" applyAlignment="1">
      <alignment horizontal="center" vertical="center"/>
    </xf>
    <xf numFmtId="3" fontId="1" fillId="4" borderId="4" xfId="0" applyNumberFormat="1" applyFont="1" applyFill="1" applyBorder="1" applyAlignment="1">
      <alignment horizontal="center" vertical="top"/>
    </xf>
    <xf numFmtId="49" fontId="1" fillId="4" borderId="28" xfId="0" applyNumberFormat="1" applyFont="1" applyFill="1" applyBorder="1" applyAlignment="1">
      <alignment horizontal="center" vertical="top"/>
    </xf>
    <xf numFmtId="49" fontId="1" fillId="4" borderId="12" xfId="0" applyNumberFormat="1" applyFont="1" applyFill="1" applyBorder="1" applyAlignment="1">
      <alignment horizontal="center" vertical="top"/>
    </xf>
    <xf numFmtId="49" fontId="1" fillId="4" borderId="68" xfId="0" applyNumberFormat="1" applyFont="1" applyFill="1" applyBorder="1" applyAlignment="1">
      <alignment horizontal="center" vertical="top"/>
    </xf>
    <xf numFmtId="49" fontId="1" fillId="4" borderId="67" xfId="0" applyNumberFormat="1" applyFont="1" applyFill="1" applyBorder="1" applyAlignment="1">
      <alignment horizontal="center" vertical="top"/>
    </xf>
    <xf numFmtId="0" fontId="4" fillId="4" borderId="73" xfId="0" applyFont="1" applyFill="1" applyBorder="1" applyAlignment="1">
      <alignment horizontal="center" vertical="center"/>
    </xf>
    <xf numFmtId="0" fontId="1" fillId="4" borderId="74" xfId="0" applyFont="1" applyFill="1" applyBorder="1" applyAlignment="1">
      <alignment horizontal="center" vertical="top"/>
    </xf>
    <xf numFmtId="0" fontId="1" fillId="4" borderId="75" xfId="0" applyFont="1" applyFill="1" applyBorder="1" applyAlignment="1">
      <alignment horizontal="center" vertical="top"/>
    </xf>
    <xf numFmtId="0" fontId="1" fillId="0" borderId="72" xfId="0" applyFont="1" applyBorder="1" applyAlignment="1">
      <alignment horizontal="justify" vertical="top" wrapText="1"/>
    </xf>
    <xf numFmtId="164" fontId="2" fillId="2" borderId="1" xfId="0" applyNumberFormat="1" applyFont="1" applyFill="1" applyBorder="1" applyAlignment="1">
      <alignment horizontal="center" vertical="top"/>
    </xf>
    <xf numFmtId="0" fontId="1" fillId="4" borderId="20" xfId="0" applyFont="1" applyFill="1" applyBorder="1" applyAlignment="1">
      <alignment horizontal="center" vertical="top"/>
    </xf>
    <xf numFmtId="0" fontId="1" fillId="0" borderId="72" xfId="0" applyFont="1" applyBorder="1" applyAlignment="1">
      <alignment horizontal="left" vertical="top" wrapText="1"/>
    </xf>
    <xf numFmtId="0" fontId="7" fillId="4" borderId="20" xfId="1" applyFont="1" applyFill="1" applyBorder="1" applyAlignment="1">
      <alignment horizontal="center" vertical="top"/>
    </xf>
    <xf numFmtId="0" fontId="7" fillId="4" borderId="9" xfId="0" applyFont="1" applyFill="1" applyBorder="1" applyAlignment="1">
      <alignment horizontal="center" vertical="top"/>
    </xf>
    <xf numFmtId="0" fontId="7" fillId="4" borderId="9" xfId="1" applyFont="1" applyFill="1" applyBorder="1" applyAlignment="1">
      <alignment horizontal="center" vertical="top"/>
    </xf>
    <xf numFmtId="0" fontId="6" fillId="4" borderId="42" xfId="0" applyFont="1" applyFill="1" applyBorder="1" applyAlignment="1">
      <alignment horizontal="center" vertical="top"/>
    </xf>
    <xf numFmtId="0" fontId="6" fillId="4" borderId="48" xfId="0" applyFont="1" applyFill="1" applyBorder="1" applyAlignment="1">
      <alignment horizontal="center" vertical="top"/>
    </xf>
    <xf numFmtId="164" fontId="1" fillId="4" borderId="77" xfId="0" applyNumberFormat="1" applyFont="1" applyFill="1" applyBorder="1" applyAlignment="1">
      <alignment horizontal="center" vertical="top"/>
    </xf>
    <xf numFmtId="0" fontId="1" fillId="4" borderId="43" xfId="0" applyFont="1" applyFill="1" applyBorder="1" applyAlignment="1">
      <alignment horizontal="center" vertical="top" wrapText="1"/>
    </xf>
    <xf numFmtId="0" fontId="1" fillId="4" borderId="43" xfId="0" applyFont="1" applyFill="1" applyBorder="1" applyAlignment="1">
      <alignment horizontal="center" vertical="top"/>
    </xf>
    <xf numFmtId="0" fontId="11" fillId="0" borderId="0" xfId="0" applyFont="1" applyAlignment="1">
      <alignment horizontal="center" vertical="top" wrapText="1"/>
    </xf>
    <xf numFmtId="0" fontId="10" fillId="0" borderId="0" xfId="0" applyFont="1" applyAlignment="1">
      <alignment horizontal="center" vertical="top"/>
    </xf>
    <xf numFmtId="0" fontId="12" fillId="0" borderId="0" xfId="0" applyNumberFormat="1" applyFont="1" applyFill="1" applyBorder="1" applyAlignment="1">
      <alignment horizontal="left" vertical="top" wrapText="1"/>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0" fontId="1" fillId="0" borderId="8" xfId="0" applyFont="1" applyBorder="1" applyAlignment="1">
      <alignment horizontal="right" vertical="top"/>
    </xf>
    <xf numFmtId="0" fontId="1" fillId="0" borderId="0" xfId="0" applyFont="1" applyAlignment="1">
      <alignment horizontal="right" wrapText="1"/>
    </xf>
    <xf numFmtId="0" fontId="4" fillId="0" borderId="0" xfId="0" applyFont="1" applyAlignment="1">
      <alignment horizontal="right"/>
    </xf>
    <xf numFmtId="49" fontId="1" fillId="0" borderId="0" xfId="0" applyNumberFormat="1" applyFont="1" applyAlignment="1">
      <alignment vertical="center"/>
    </xf>
    <xf numFmtId="0" fontId="1" fillId="0" borderId="48" xfId="0" applyFont="1" applyBorder="1" applyAlignment="1">
      <alignment horizontal="center" vertical="center" wrapText="1"/>
    </xf>
    <xf numFmtId="0" fontId="1" fillId="0" borderId="10" xfId="0" applyFont="1" applyBorder="1" applyAlignment="1">
      <alignment horizontal="center" vertical="center" textRotation="90" wrapText="1"/>
    </xf>
    <xf numFmtId="0" fontId="1" fillId="0" borderId="2" xfId="0" applyFont="1" applyFill="1" applyBorder="1" applyAlignment="1">
      <alignment horizontal="center" vertical="center" textRotation="90"/>
    </xf>
    <xf numFmtId="0" fontId="2" fillId="0" borderId="25" xfId="0" applyFont="1" applyBorder="1" applyAlignment="1">
      <alignment horizontal="center" vertical="center" wrapText="1"/>
    </xf>
    <xf numFmtId="49" fontId="2" fillId="0" borderId="9" xfId="0" applyNumberFormat="1" applyFont="1" applyBorder="1" applyAlignment="1">
      <alignment horizontal="center" vertical="top" wrapText="1"/>
    </xf>
    <xf numFmtId="0" fontId="16" fillId="3" borderId="13" xfId="0" applyFont="1" applyFill="1" applyBorder="1" applyAlignment="1">
      <alignment horizontal="left" vertical="top" wrapText="1"/>
    </xf>
    <xf numFmtId="0" fontId="16" fillId="4" borderId="3" xfId="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8" borderId="34"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4" fillId="4" borderId="3" xfId="0" applyFont="1" applyFill="1" applyBorder="1" applyAlignment="1">
      <alignment horizontal="center" vertical="center" textRotation="90" wrapText="1"/>
    </xf>
    <xf numFmtId="0" fontId="1" fillId="8" borderId="26" xfId="0" applyFont="1" applyFill="1" applyBorder="1" applyAlignment="1">
      <alignment horizontal="center" vertical="top"/>
    </xf>
    <xf numFmtId="0" fontId="1" fillId="2" borderId="26" xfId="0" applyFont="1" applyFill="1" applyBorder="1" applyAlignment="1">
      <alignment horizontal="center" vertical="top" wrapText="1"/>
    </xf>
    <xf numFmtId="0" fontId="1" fillId="5" borderId="26" xfId="0" applyFont="1" applyFill="1" applyBorder="1" applyAlignment="1">
      <alignment horizontal="center" vertical="top"/>
    </xf>
    <xf numFmtId="49" fontId="1" fillId="4" borderId="14" xfId="0" applyNumberFormat="1" applyFont="1" applyFill="1" applyBorder="1" applyAlignment="1">
      <alignment horizontal="center" wrapText="1"/>
    </xf>
    <xf numFmtId="0" fontId="4" fillId="0" borderId="14" xfId="0" applyFont="1" applyBorder="1" applyAlignment="1">
      <alignment horizontal="center" wrapText="1"/>
    </xf>
    <xf numFmtId="0" fontId="7" fillId="4" borderId="48" xfId="1" applyFont="1" applyFill="1" applyBorder="1" applyAlignment="1">
      <alignment horizontal="center" vertical="top"/>
    </xf>
    <xf numFmtId="0" fontId="7" fillId="4" borderId="14" xfId="1" applyFont="1" applyFill="1" applyBorder="1" applyAlignment="1">
      <alignment horizontal="center" vertical="top"/>
    </xf>
    <xf numFmtId="0" fontId="6" fillId="0" borderId="71" xfId="0" applyFont="1" applyFill="1" applyBorder="1" applyAlignment="1">
      <alignment horizontal="center" vertical="top"/>
    </xf>
    <xf numFmtId="0" fontId="6" fillId="0" borderId="50" xfId="0" applyFont="1" applyFill="1" applyBorder="1" applyAlignment="1">
      <alignment horizontal="center" vertical="top"/>
    </xf>
    <xf numFmtId="0" fontId="7" fillId="3" borderId="24" xfId="0" applyFont="1" applyFill="1" applyBorder="1" applyAlignment="1">
      <alignment horizontal="center" vertical="top"/>
    </xf>
    <xf numFmtId="0" fontId="7" fillId="4" borderId="67" xfId="1" applyFont="1" applyFill="1" applyBorder="1" applyAlignment="1">
      <alignment horizontal="center" vertical="top"/>
    </xf>
    <xf numFmtId="0" fontId="7" fillId="4" borderId="24" xfId="1" applyFont="1" applyFill="1" applyBorder="1" applyAlignment="1">
      <alignment horizontal="center" vertical="top"/>
    </xf>
    <xf numFmtId="0" fontId="4" fillId="10" borderId="81" xfId="0" applyFont="1" applyFill="1" applyBorder="1" applyAlignment="1"/>
    <xf numFmtId="49" fontId="2" fillId="2" borderId="3" xfId="0" applyNumberFormat="1" applyFont="1" applyFill="1" applyBorder="1" applyAlignment="1">
      <alignment horizontal="center" vertical="top"/>
    </xf>
    <xf numFmtId="0" fontId="12" fillId="0" borderId="0" xfId="0" applyNumberFormat="1" applyFont="1" applyFill="1" applyBorder="1" applyAlignment="1">
      <alignment horizontal="left" vertical="top" wrapText="1"/>
    </xf>
    <xf numFmtId="49" fontId="2" fillId="8" borderId="46" xfId="0" applyNumberFormat="1" applyFont="1" applyFill="1" applyBorder="1" applyAlignment="1">
      <alignment horizontal="center" vertical="top"/>
    </xf>
    <xf numFmtId="49" fontId="2" fillId="8" borderId="34"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0" fontId="4" fillId="4" borderId="3" xfId="0" applyFont="1" applyFill="1" applyBorder="1" applyAlignment="1">
      <alignment horizontal="center" vertical="center" textRotation="90" wrapText="1"/>
    </xf>
    <xf numFmtId="0" fontId="1" fillId="0" borderId="0" xfId="0" applyFont="1" applyAlignment="1">
      <alignment horizontal="right" wrapText="1"/>
    </xf>
    <xf numFmtId="0" fontId="4" fillId="0" borderId="0" xfId="0" applyFont="1" applyAlignment="1">
      <alignment horizontal="right"/>
    </xf>
    <xf numFmtId="49" fontId="1" fillId="4" borderId="14" xfId="0" applyNumberFormat="1" applyFont="1" applyFill="1" applyBorder="1" applyAlignment="1">
      <alignment horizontal="center" wrapText="1"/>
    </xf>
    <xf numFmtId="0" fontId="4" fillId="0" borderId="14" xfId="0" applyFont="1" applyBorder="1" applyAlignment="1">
      <alignment horizontal="center" wrapText="1"/>
    </xf>
    <xf numFmtId="0" fontId="1" fillId="8" borderId="26" xfId="0" applyFont="1" applyFill="1" applyBorder="1" applyAlignment="1">
      <alignment horizontal="center" vertical="top"/>
    </xf>
    <xf numFmtId="0" fontId="1" fillId="5" borderId="26" xfId="0" applyFont="1" applyFill="1" applyBorder="1" applyAlignment="1">
      <alignment horizontal="center" vertical="top"/>
    </xf>
    <xf numFmtId="0" fontId="1" fillId="0" borderId="8" xfId="0" applyFont="1" applyBorder="1" applyAlignment="1">
      <alignment horizontal="right" vertical="top"/>
    </xf>
    <xf numFmtId="0" fontId="1" fillId="2" borderId="26" xfId="0" applyFont="1" applyFill="1" applyBorder="1" applyAlignment="1">
      <alignment horizontal="center" vertical="top" wrapText="1"/>
    </xf>
    <xf numFmtId="164" fontId="2" fillId="2" borderId="34" xfId="0" applyNumberFormat="1" applyFont="1" applyFill="1" applyBorder="1" applyAlignment="1">
      <alignment horizontal="center" vertical="top"/>
    </xf>
    <xf numFmtId="164" fontId="2" fillId="7" borderId="43" xfId="0" applyNumberFormat="1" applyFont="1" applyFill="1" applyBorder="1" applyAlignment="1">
      <alignment horizontal="center" vertical="top"/>
    </xf>
    <xf numFmtId="164" fontId="2" fillId="7" borderId="32" xfId="0" applyNumberFormat="1" applyFont="1" applyFill="1" applyBorder="1" applyAlignment="1">
      <alignment horizontal="center" vertical="top"/>
    </xf>
    <xf numFmtId="164" fontId="2" fillId="7" borderId="44" xfId="0" applyNumberFormat="1"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8" borderId="5" xfId="0" applyFont="1" applyFill="1" applyBorder="1" applyAlignment="1">
      <alignment horizontal="center" vertical="top"/>
    </xf>
    <xf numFmtId="0" fontId="1" fillId="5" borderId="5" xfId="0"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1" fillId="0" borderId="2" xfId="0" applyFont="1" applyFill="1" applyBorder="1" applyAlignment="1">
      <alignment horizontal="center" vertical="center" textRotation="90" wrapText="1"/>
    </xf>
    <xf numFmtId="49" fontId="2" fillId="8" borderId="46" xfId="0" applyNumberFormat="1" applyFont="1" applyFill="1" applyBorder="1" applyAlignment="1">
      <alignment horizontal="center" vertical="top"/>
    </xf>
    <xf numFmtId="49" fontId="2" fillId="8" borderId="34" xfId="0" applyNumberFormat="1" applyFont="1" applyFill="1" applyBorder="1" applyAlignment="1">
      <alignment horizontal="center" vertical="top"/>
    </xf>
    <xf numFmtId="0" fontId="2" fillId="2" borderId="5" xfId="0" applyFont="1" applyFill="1" applyBorder="1" applyAlignment="1">
      <alignment horizontal="left" vertical="top"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6" fillId="0" borderId="6" xfId="0" applyFont="1" applyFill="1" applyBorder="1" applyAlignment="1">
      <alignment horizontal="center" vertical="top"/>
    </xf>
    <xf numFmtId="164" fontId="1" fillId="0" borderId="0" xfId="0" applyNumberFormat="1" applyFont="1" applyBorder="1" applyAlignment="1">
      <alignment vertical="top"/>
    </xf>
    <xf numFmtId="0" fontId="2" fillId="8" borderId="20" xfId="0" applyFont="1" applyFill="1" applyBorder="1" applyAlignment="1">
      <alignment horizontal="left" vertical="top"/>
    </xf>
    <xf numFmtId="49" fontId="2" fillId="8" borderId="49" xfId="0" applyNumberFormat="1" applyFont="1" applyFill="1" applyBorder="1" applyAlignment="1">
      <alignment horizontal="center" vertical="top"/>
    </xf>
    <xf numFmtId="0" fontId="2" fillId="8" borderId="52" xfId="0" applyFont="1" applyFill="1" applyBorder="1" applyAlignment="1">
      <alignment horizontal="left" vertical="top"/>
    </xf>
    <xf numFmtId="0" fontId="0" fillId="8" borderId="30" xfId="0" applyFill="1" applyBorder="1" applyAlignment="1">
      <alignment horizontal="left" vertical="top"/>
    </xf>
    <xf numFmtId="0" fontId="0" fillId="8" borderId="0" xfId="0" applyFill="1" applyBorder="1" applyAlignment="1">
      <alignment horizontal="left" vertical="top"/>
    </xf>
    <xf numFmtId="0" fontId="5" fillId="5" borderId="63" xfId="0" applyFont="1" applyFill="1" applyBorder="1" applyAlignment="1">
      <alignment horizontal="left" vertical="top" wrapText="1"/>
    </xf>
    <xf numFmtId="0" fontId="2" fillId="2" borderId="44" xfId="0" applyFont="1" applyFill="1" applyBorder="1" applyAlignment="1">
      <alignment horizontal="left" vertical="top" wrapText="1"/>
    </xf>
    <xf numFmtId="0" fontId="1" fillId="8" borderId="9" xfId="0" applyFont="1" applyFill="1" applyBorder="1" applyAlignment="1">
      <alignment horizontal="left" vertical="top" wrapText="1"/>
    </xf>
    <xf numFmtId="0" fontId="1" fillId="8" borderId="50" xfId="0" applyFont="1" applyFill="1" applyBorder="1" applyAlignment="1">
      <alignment vertical="top"/>
    </xf>
    <xf numFmtId="0" fontId="1" fillId="8" borderId="24" xfId="0" applyFont="1" applyFill="1" applyBorder="1" applyAlignment="1">
      <alignment vertical="top"/>
    </xf>
    <xf numFmtId="0" fontId="24" fillId="0" borderId="0" xfId="2" applyFont="1" applyAlignment="1"/>
    <xf numFmtId="0" fontId="25" fillId="0" borderId="0" xfId="2" applyFont="1" applyAlignment="1">
      <alignment vertical="top" wrapText="1"/>
    </xf>
    <xf numFmtId="0" fontId="1" fillId="0" borderId="0" xfId="2" applyFont="1" applyAlignment="1"/>
    <xf numFmtId="0" fontId="25" fillId="0" borderId="0" xfId="0" applyFont="1" applyAlignment="1">
      <alignment horizontal="right"/>
    </xf>
    <xf numFmtId="0" fontId="25" fillId="0" borderId="0" xfId="0" applyFont="1" applyAlignment="1">
      <alignment horizontal="left" vertical="top"/>
    </xf>
    <xf numFmtId="0" fontId="25" fillId="0" borderId="0" xfId="2" applyFont="1" applyFill="1" applyAlignment="1">
      <alignment horizontal="right"/>
    </xf>
    <xf numFmtId="0" fontId="25" fillId="0" borderId="0" xfId="0" applyFont="1" applyFill="1" applyAlignment="1">
      <alignment horizontal="left" vertical="top"/>
    </xf>
    <xf numFmtId="0" fontId="25" fillId="0" borderId="0" xfId="0" applyFont="1" applyAlignment="1">
      <alignment horizontal="left"/>
    </xf>
    <xf numFmtId="0" fontId="25" fillId="0" borderId="0" xfId="0" applyFont="1" applyAlignment="1">
      <alignment horizontal="center"/>
    </xf>
    <xf numFmtId="0" fontId="1" fillId="0" borderId="0" xfId="0" applyFont="1"/>
    <xf numFmtId="0" fontId="25" fillId="0" borderId="0" xfId="0" applyFont="1" applyBorder="1" applyAlignment="1">
      <alignment horizontal="left" vertical="top" wrapText="1"/>
    </xf>
    <xf numFmtId="0" fontId="10" fillId="0" borderId="0" xfId="0" applyFont="1" applyAlignment="1">
      <alignment vertical="center" wrapText="1"/>
    </xf>
    <xf numFmtId="0" fontId="25" fillId="0" borderId="0" xfId="0" applyFont="1" applyAlignment="1">
      <alignment vertical="center" wrapText="1"/>
    </xf>
    <xf numFmtId="0" fontId="24" fillId="0" borderId="0" xfId="2" applyFont="1" applyAlignment="1">
      <alignment horizontal="left" vertical="top" wrapText="1"/>
    </xf>
    <xf numFmtId="0" fontId="25" fillId="0" borderId="0" xfId="2" applyFont="1" applyAlignment="1">
      <alignment horizontal="left" vertical="top" wrapText="1"/>
    </xf>
    <xf numFmtId="0" fontId="1" fillId="8" borderId="51" xfId="0" applyFont="1" applyFill="1" applyBorder="1" applyAlignment="1">
      <alignment horizontal="left" vertical="top" wrapText="1"/>
    </xf>
    <xf numFmtId="0" fontId="1" fillId="8" borderId="64" xfId="0" applyFont="1" applyFill="1" applyBorder="1" applyAlignment="1">
      <alignment horizontal="left" vertical="top" wrapText="1"/>
    </xf>
    <xf numFmtId="0" fontId="1" fillId="0" borderId="9" xfId="0" applyFont="1" applyBorder="1" applyAlignment="1">
      <alignment vertical="top" wrapText="1"/>
    </xf>
    <xf numFmtId="0" fontId="7" fillId="4" borderId="48" xfId="0" applyFont="1" applyFill="1" applyBorder="1" applyAlignment="1">
      <alignment horizontal="center" vertical="top" wrapText="1"/>
    </xf>
    <xf numFmtId="49" fontId="2" fillId="2"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25" fillId="0" borderId="0" xfId="0" applyFont="1" applyAlignment="1">
      <alignment horizontal="left"/>
    </xf>
    <xf numFmtId="0" fontId="1" fillId="8" borderId="9" xfId="0" applyFont="1" applyFill="1" applyBorder="1" applyAlignment="1">
      <alignment horizontal="center" vertical="top" wrapText="1"/>
    </xf>
    <xf numFmtId="0" fontId="7" fillId="6" borderId="13" xfId="0" applyFont="1" applyFill="1" applyBorder="1" applyAlignment="1">
      <alignment horizontal="left" vertical="top" wrapText="1"/>
    </xf>
    <xf numFmtId="0" fontId="7" fillId="6" borderId="3" xfId="1" applyFont="1" applyFill="1" applyBorder="1" applyAlignment="1">
      <alignment horizontal="center" vertical="top"/>
    </xf>
    <xf numFmtId="0" fontId="7" fillId="6" borderId="42" xfId="0" applyFont="1" applyFill="1" applyBorder="1" applyAlignment="1">
      <alignment horizontal="center" vertical="top"/>
    </xf>
    <xf numFmtId="0" fontId="1" fillId="6" borderId="9" xfId="0" applyFont="1" applyFill="1" applyBorder="1" applyAlignment="1">
      <alignment vertical="top" wrapText="1"/>
    </xf>
    <xf numFmtId="0" fontId="7" fillId="6" borderId="48" xfId="0" applyFont="1" applyFill="1" applyBorder="1" applyAlignment="1">
      <alignment horizontal="left" vertical="top" wrapText="1"/>
    </xf>
    <xf numFmtId="0" fontId="7" fillId="12" borderId="49" xfId="0" applyFont="1" applyFill="1" applyBorder="1" applyAlignment="1">
      <alignment vertical="top" wrapText="1"/>
    </xf>
    <xf numFmtId="0" fontId="7" fillId="12" borderId="42" xfId="0" applyFont="1" applyFill="1" applyBorder="1" applyAlignment="1">
      <alignment horizontal="center" vertical="top"/>
    </xf>
    <xf numFmtId="0" fontId="1" fillId="12" borderId="9" xfId="0" applyFont="1" applyFill="1" applyBorder="1" applyAlignment="1">
      <alignment vertical="top" wrapText="1"/>
    </xf>
    <xf numFmtId="0" fontId="7" fillId="12" borderId="48" xfId="0" applyFont="1" applyFill="1" applyBorder="1" applyAlignment="1">
      <alignment horizontal="left" vertical="top" wrapText="1"/>
    </xf>
    <xf numFmtId="0" fontId="1" fillId="12" borderId="78" xfId="0" applyFont="1" applyFill="1" applyBorder="1" applyAlignment="1">
      <alignment vertical="top" wrapText="1"/>
    </xf>
    <xf numFmtId="49" fontId="12" fillId="12" borderId="84" xfId="0" applyNumberFormat="1" applyFont="1" applyFill="1" applyBorder="1" applyAlignment="1">
      <alignment horizontal="center" vertical="top"/>
    </xf>
    <xf numFmtId="49" fontId="12" fillId="12" borderId="79" xfId="0" applyNumberFormat="1" applyFont="1" applyFill="1" applyBorder="1" applyAlignment="1">
      <alignment horizontal="center" vertical="top"/>
    </xf>
    <xf numFmtId="49" fontId="12" fillId="12" borderId="79" xfId="0" applyNumberFormat="1" applyFont="1" applyFill="1" applyBorder="1" applyAlignment="1">
      <alignment horizontal="center" vertical="top" wrapText="1"/>
    </xf>
    <xf numFmtId="0" fontId="12" fillId="12" borderId="20" xfId="0" applyFont="1" applyFill="1" applyBorder="1" applyAlignment="1">
      <alignment horizontal="center" vertical="top"/>
    </xf>
    <xf numFmtId="0" fontId="12" fillId="12" borderId="14" xfId="0" applyFont="1" applyFill="1" applyBorder="1" applyAlignment="1">
      <alignment horizontal="center" vertical="top"/>
    </xf>
    <xf numFmtId="3" fontId="1" fillId="12" borderId="29" xfId="0" applyNumberFormat="1" applyFont="1" applyFill="1" applyBorder="1" applyAlignment="1">
      <alignment horizontal="center" vertical="top"/>
    </xf>
    <xf numFmtId="3" fontId="1" fillId="12" borderId="15" xfId="0" applyNumberFormat="1" applyFont="1" applyFill="1" applyBorder="1" applyAlignment="1">
      <alignment horizontal="center" vertical="top"/>
    </xf>
    <xf numFmtId="49" fontId="1" fillId="12" borderId="80" xfId="0" applyNumberFormat="1" applyFont="1" applyFill="1" applyBorder="1" applyAlignment="1">
      <alignment horizontal="left" vertical="top" wrapText="1"/>
    </xf>
    <xf numFmtId="0" fontId="1" fillId="8" borderId="51" xfId="0" applyFont="1" applyFill="1" applyBorder="1" applyAlignment="1">
      <alignment horizontal="center" vertical="top"/>
    </xf>
    <xf numFmtId="0" fontId="1" fillId="8" borderId="51" xfId="0" applyFont="1" applyFill="1" applyBorder="1" applyAlignment="1">
      <alignment horizontal="justify" vertical="top" wrapText="1"/>
    </xf>
    <xf numFmtId="0" fontId="1" fillId="8" borderId="51" xfId="0" applyFont="1" applyFill="1" applyBorder="1" applyAlignment="1">
      <alignment horizontal="center" vertical="top" wrapText="1"/>
    </xf>
    <xf numFmtId="0" fontId="1" fillId="8" borderId="64" xfId="0" applyFont="1" applyFill="1" applyBorder="1" applyAlignment="1">
      <alignment vertical="top" wrapText="1"/>
    </xf>
    <xf numFmtId="0" fontId="1" fillId="8" borderId="64" xfId="0" applyFont="1" applyFill="1" applyBorder="1" applyAlignment="1">
      <alignment horizontal="center" vertical="top" wrapText="1"/>
    </xf>
    <xf numFmtId="0" fontId="7" fillId="0" borderId="30" xfId="0" applyFont="1" applyFill="1" applyBorder="1" applyAlignment="1">
      <alignment horizontal="left" vertical="top" wrapText="1"/>
    </xf>
    <xf numFmtId="49" fontId="2" fillId="4" borderId="54" xfId="0" applyNumberFormat="1" applyFont="1" applyFill="1" applyBorder="1" applyAlignment="1">
      <alignment horizontal="center" vertical="top"/>
    </xf>
    <xf numFmtId="0" fontId="1" fillId="4" borderId="40" xfId="0"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36" xfId="0" applyNumberFormat="1" applyFont="1" applyFill="1" applyBorder="1" applyAlignment="1">
      <alignment horizontal="center" vertical="top"/>
    </xf>
    <xf numFmtId="0" fontId="7" fillId="12" borderId="86" xfId="0" applyFont="1" applyFill="1" applyBorder="1" applyAlignment="1">
      <alignment horizontal="left" vertical="top" wrapText="1"/>
    </xf>
    <xf numFmtId="0" fontId="7" fillId="12" borderId="87" xfId="0" applyFont="1" applyFill="1" applyBorder="1" applyAlignment="1">
      <alignment horizontal="center" vertical="top"/>
    </xf>
    <xf numFmtId="0" fontId="7" fillId="12" borderId="88" xfId="0" applyFont="1" applyFill="1" applyBorder="1" applyAlignment="1">
      <alignment horizontal="left" vertical="top" wrapText="1"/>
    </xf>
    <xf numFmtId="0" fontId="7" fillId="12" borderId="89" xfId="0" applyFont="1" applyFill="1" applyBorder="1" applyAlignment="1">
      <alignment horizontal="left" vertical="top" wrapText="1"/>
    </xf>
    <xf numFmtId="0" fontId="7" fillId="6" borderId="49" xfId="0" applyFont="1" applyFill="1" applyBorder="1" applyAlignment="1">
      <alignment horizontal="left" vertical="top" wrapText="1"/>
    </xf>
    <xf numFmtId="0" fontId="7" fillId="6" borderId="51" xfId="0" applyFont="1" applyFill="1" applyBorder="1" applyAlignment="1">
      <alignment horizontal="center" vertical="top"/>
    </xf>
    <xf numFmtId="0" fontId="7" fillId="6" borderId="30" xfId="0" applyFont="1" applyFill="1" applyBorder="1" applyAlignment="1">
      <alignment horizontal="center" vertical="top"/>
    </xf>
    <xf numFmtId="0" fontId="7" fillId="6" borderId="50" xfId="0" applyFont="1" applyFill="1" applyBorder="1" applyAlignment="1">
      <alignment horizontal="left" vertical="top" wrapText="1"/>
    </xf>
    <xf numFmtId="0" fontId="7" fillId="3" borderId="68" xfId="0" applyFont="1" applyFill="1" applyBorder="1" applyAlignment="1">
      <alignment horizontal="left" vertical="top" wrapText="1"/>
    </xf>
    <xf numFmtId="0" fontId="7" fillId="3" borderId="67" xfId="0" applyFont="1" applyFill="1" applyBorder="1" applyAlignment="1">
      <alignment horizontal="center" vertical="top"/>
    </xf>
    <xf numFmtId="0" fontId="7" fillId="6" borderId="85" xfId="0" applyFont="1" applyFill="1" applyBorder="1" applyAlignment="1">
      <alignment horizontal="left" vertical="top" wrapText="1"/>
    </xf>
    <xf numFmtId="0" fontId="7" fillId="6" borderId="66" xfId="1" applyFont="1" applyFill="1" applyBorder="1" applyAlignment="1">
      <alignment horizontal="center" vertical="top"/>
    </xf>
    <xf numFmtId="0" fontId="6" fillId="6" borderId="68" xfId="0" applyFont="1" applyFill="1" applyBorder="1" applyAlignment="1">
      <alignment horizontal="center" vertical="top"/>
    </xf>
    <xf numFmtId="0" fontId="7" fillId="6" borderId="68" xfId="0" applyFont="1" applyFill="1" applyBorder="1" applyAlignment="1">
      <alignment horizontal="center" vertical="top"/>
    </xf>
    <xf numFmtId="0" fontId="7" fillId="6" borderId="67" xfId="0" applyFont="1" applyFill="1" applyBorder="1" applyAlignment="1">
      <alignment horizontal="left" vertical="top" wrapText="1"/>
    </xf>
    <xf numFmtId="0" fontId="7" fillId="12" borderId="49" xfId="0" applyFont="1" applyFill="1" applyBorder="1" applyAlignment="1">
      <alignment horizontal="left" vertical="top" wrapText="1"/>
    </xf>
    <xf numFmtId="0" fontId="7" fillId="12" borderId="51" xfId="0" applyFont="1" applyFill="1" applyBorder="1" applyAlignment="1">
      <alignment horizontal="center" vertical="top"/>
    </xf>
    <xf numFmtId="0" fontId="7" fillId="12" borderId="52" xfId="0" applyFont="1" applyFill="1" applyBorder="1" applyAlignment="1">
      <alignment horizontal="center" vertical="top"/>
    </xf>
    <xf numFmtId="0" fontId="7" fillId="12" borderId="52" xfId="0" applyFont="1" applyFill="1" applyBorder="1" applyAlignment="1">
      <alignment horizontal="left" vertical="top" wrapText="1"/>
    </xf>
    <xf numFmtId="0" fontId="7" fillId="12" borderId="90" xfId="0" applyFont="1" applyFill="1" applyBorder="1" applyAlignment="1">
      <alignment horizontal="left" vertical="top" wrapText="1"/>
    </xf>
    <xf numFmtId="0" fontId="6" fillId="6" borderId="20" xfId="0" applyFont="1" applyFill="1" applyBorder="1" applyAlignment="1">
      <alignment horizontal="center" vertical="top"/>
    </xf>
    <xf numFmtId="0" fontId="7" fillId="6" borderId="20" xfId="0" applyFont="1" applyFill="1" applyBorder="1" applyAlignment="1">
      <alignment horizontal="center" vertical="top"/>
    </xf>
    <xf numFmtId="0" fontId="7" fillId="6" borderId="14" xfId="0" applyFont="1" applyFill="1" applyBorder="1" applyAlignment="1">
      <alignment horizontal="left" vertical="top" wrapText="1"/>
    </xf>
    <xf numFmtId="0" fontId="7" fillId="12" borderId="65" xfId="0" applyFont="1" applyFill="1" applyBorder="1" applyAlignment="1">
      <alignment horizontal="left" vertical="top" wrapText="1"/>
    </xf>
    <xf numFmtId="0" fontId="7" fillId="12" borderId="66" xfId="1" applyFont="1" applyFill="1" applyBorder="1" applyAlignment="1">
      <alignment horizontal="center" vertical="top"/>
    </xf>
    <xf numFmtId="0" fontId="6" fillId="12" borderId="68" xfId="0" applyFont="1" applyFill="1" applyBorder="1" applyAlignment="1">
      <alignment horizontal="center" vertical="top"/>
    </xf>
    <xf numFmtId="0" fontId="7" fillId="12" borderId="68" xfId="0" applyFont="1" applyFill="1" applyBorder="1" applyAlignment="1">
      <alignment horizontal="left" vertical="top" wrapText="1"/>
    </xf>
    <xf numFmtId="0" fontId="7" fillId="12" borderId="67" xfId="0" applyFont="1" applyFill="1" applyBorder="1" applyAlignment="1">
      <alignment horizontal="left" vertical="top" wrapText="1"/>
    </xf>
    <xf numFmtId="0" fontId="7" fillId="12" borderId="3" xfId="0" applyFont="1" applyFill="1" applyBorder="1" applyAlignment="1">
      <alignment horizontal="center" vertical="top"/>
    </xf>
    <xf numFmtId="0" fontId="7" fillId="12" borderId="20" xfId="0" applyFont="1" applyFill="1" applyBorder="1" applyAlignment="1">
      <alignment horizontal="center" vertical="top"/>
    </xf>
    <xf numFmtId="0" fontId="0" fillId="12" borderId="29" xfId="0" applyFill="1" applyBorder="1" applyAlignment="1"/>
    <xf numFmtId="0" fontId="25" fillId="0" borderId="0" xfId="0" applyFont="1" applyAlignment="1">
      <alignment horizontal="right" vertical="top"/>
    </xf>
    <xf numFmtId="0" fontId="25" fillId="0" borderId="0" xfId="2" applyFont="1" applyFill="1" applyAlignment="1">
      <alignment horizontal="right" vertical="top"/>
    </xf>
    <xf numFmtId="0" fontId="1" fillId="8" borderId="9" xfId="0" applyFont="1" applyFill="1" applyBorder="1" applyAlignment="1">
      <alignment vertical="top" wrapText="1"/>
    </xf>
    <xf numFmtId="0" fontId="5" fillId="5" borderId="82" xfId="0" applyFont="1" applyFill="1" applyBorder="1" applyAlignment="1">
      <alignment horizontal="left" vertical="top" wrapText="1"/>
    </xf>
    <xf numFmtId="0" fontId="2" fillId="2" borderId="30" xfId="0" applyFont="1" applyFill="1" applyBorder="1" applyAlignment="1">
      <alignment horizontal="left" vertical="top" wrapText="1"/>
    </xf>
    <xf numFmtId="49" fontId="2" fillId="8" borderId="13" xfId="0" applyNumberFormat="1" applyFont="1" applyFill="1" applyBorder="1" applyAlignment="1">
      <alignment horizontal="center" vertical="top"/>
    </xf>
    <xf numFmtId="49" fontId="1" fillId="4" borderId="28" xfId="0" applyNumberFormat="1" applyFont="1" applyFill="1" applyBorder="1" applyAlignment="1">
      <alignment horizontal="center"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8" borderId="48" xfId="0" applyFont="1" applyFill="1" applyBorder="1" applyAlignment="1">
      <alignment vertical="top"/>
    </xf>
    <xf numFmtId="0" fontId="10" fillId="0" borderId="0" xfId="0" applyFont="1" applyAlignment="1">
      <alignment horizontal="left" vertical="center" wrapText="1"/>
    </xf>
    <xf numFmtId="0" fontId="0" fillId="0" borderId="0" xfId="0" applyAlignment="1">
      <alignment horizontal="left" wrapText="1"/>
    </xf>
    <xf numFmtId="0" fontId="24" fillId="0" borderId="0" xfId="2" applyFont="1" applyAlignment="1">
      <alignment horizontal="left" vertical="top" wrapText="1"/>
    </xf>
    <xf numFmtId="0" fontId="0" fillId="0" borderId="0" xfId="0" applyAlignment="1">
      <alignment horizontal="left" vertical="top" wrapText="1"/>
    </xf>
    <xf numFmtId="0" fontId="25" fillId="0" borderId="0" xfId="2" applyFont="1" applyAlignment="1">
      <alignment horizontal="left" vertical="top" wrapText="1"/>
    </xf>
    <xf numFmtId="0" fontId="4" fillId="0" borderId="0" xfId="0" applyFont="1" applyAlignment="1">
      <alignment horizontal="left" vertical="top" wrapText="1"/>
    </xf>
    <xf numFmtId="0" fontId="25" fillId="0" borderId="0" xfId="0" applyFont="1" applyAlignment="1">
      <alignment horizontal="left"/>
    </xf>
    <xf numFmtId="0" fontId="25" fillId="0" borderId="0" xfId="2" applyFont="1" applyFill="1" applyAlignment="1">
      <alignment horizontal="left"/>
    </xf>
    <xf numFmtId="0" fontId="24" fillId="0" borderId="0" xfId="2" applyFont="1" applyAlignment="1">
      <alignment horizontal="center" wrapText="1"/>
    </xf>
    <xf numFmtId="0" fontId="10" fillId="0" borderId="0" xfId="0" applyFont="1" applyBorder="1" applyAlignment="1">
      <alignment horizontal="left" vertical="top" wrapText="1"/>
    </xf>
    <xf numFmtId="0" fontId="24" fillId="0" borderId="0" xfId="2" applyFont="1" applyAlignment="1">
      <alignment horizontal="center"/>
    </xf>
    <xf numFmtId="0" fontId="7" fillId="12" borderId="75" xfId="0" applyFont="1" applyFill="1" applyBorder="1" applyAlignment="1">
      <alignment horizontal="left" vertical="top" wrapText="1"/>
    </xf>
    <xf numFmtId="0" fontId="7" fillId="12" borderId="15" xfId="0" applyFont="1" applyFill="1" applyBorder="1" applyAlignment="1">
      <alignment horizontal="left" vertical="top" wrapText="1"/>
    </xf>
    <xf numFmtId="49" fontId="1" fillId="4" borderId="2" xfId="0" applyNumberFormat="1" applyFont="1" applyFill="1" applyBorder="1" applyAlignment="1">
      <alignment horizontal="left" vertical="top" wrapText="1"/>
    </xf>
    <xf numFmtId="49" fontId="1" fillId="4" borderId="3" xfId="0" applyNumberFormat="1" applyFont="1" applyFill="1" applyBorder="1" applyAlignment="1">
      <alignment horizontal="left" vertical="top" wrapText="1"/>
    </xf>
    <xf numFmtId="49" fontId="1" fillId="4" borderId="12"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0" fontId="1" fillId="0" borderId="8" xfId="0" applyFont="1" applyBorder="1" applyAlignment="1">
      <alignment horizontal="right" vertical="top" wrapText="1"/>
    </xf>
    <xf numFmtId="0" fontId="0" fillId="0" borderId="8" xfId="0" applyBorder="1" applyAlignment="1">
      <alignment horizontal="right" vertical="top"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64"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7" xfId="0" applyFont="1" applyBorder="1" applyAlignment="1">
      <alignment horizontal="center" vertical="center" textRotation="90" shrinkToFit="1"/>
    </xf>
    <xf numFmtId="0" fontId="1" fillId="0" borderId="13" xfId="0" applyFont="1" applyBorder="1" applyAlignment="1">
      <alignment horizontal="center" vertical="center" textRotation="90" shrinkToFit="1"/>
    </xf>
    <xf numFmtId="0" fontId="1" fillId="0" borderId="18" xfId="0" applyFont="1" applyBorder="1" applyAlignment="1">
      <alignment horizontal="center" vertical="center" textRotation="90" shrinkToFit="1"/>
    </xf>
    <xf numFmtId="0" fontId="1" fillId="0" borderId="2"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28"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9" xfId="0" applyFont="1" applyBorder="1" applyAlignment="1">
      <alignment horizontal="center" vertical="center" shrinkToFit="1"/>
    </xf>
    <xf numFmtId="0" fontId="7" fillId="12" borderId="73" xfId="0" applyFont="1" applyFill="1" applyBorder="1" applyAlignment="1">
      <alignment horizontal="left" vertical="top" wrapText="1"/>
    </xf>
    <xf numFmtId="0" fontId="7" fillId="12" borderId="4" xfId="0" applyFont="1" applyFill="1" applyBorder="1" applyAlignment="1">
      <alignment horizontal="left" vertical="top" wrapText="1"/>
    </xf>
    <xf numFmtId="0" fontId="1" fillId="0" borderId="3"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7" fillId="0" borderId="83" xfId="0" applyFont="1" applyBorder="1" applyAlignment="1">
      <alignment horizontal="center" vertical="center" wrapText="1"/>
    </xf>
    <xf numFmtId="0" fontId="7" fillId="0" borderId="34" xfId="0" applyFont="1" applyBorder="1" applyAlignment="1">
      <alignment horizontal="center" vertical="center" wrapText="1"/>
    </xf>
    <xf numFmtId="3" fontId="21" fillId="0" borderId="45" xfId="0" applyNumberFormat="1" applyFont="1" applyBorder="1" applyAlignment="1">
      <alignment horizontal="center" vertical="center" wrapText="1"/>
    </xf>
    <xf numFmtId="3" fontId="21" fillId="0" borderId="27" xfId="0" applyNumberFormat="1" applyFont="1" applyBorder="1" applyAlignment="1">
      <alignment horizontal="center" vertical="center" wrapText="1"/>
    </xf>
    <xf numFmtId="3" fontId="21" fillId="0" borderId="56" xfId="0" applyNumberFormat="1" applyFont="1" applyBorder="1" applyAlignment="1">
      <alignment horizontal="center" vertical="center" wrapText="1"/>
    </xf>
    <xf numFmtId="0" fontId="7" fillId="0" borderId="45" xfId="0" applyFont="1" applyBorder="1" applyAlignment="1">
      <alignment horizontal="center" vertical="center" wrapText="1"/>
    </xf>
    <xf numFmtId="0" fontId="7" fillId="0" borderId="27" xfId="0" applyFont="1" applyBorder="1" applyAlignment="1">
      <alignment horizontal="center" vertical="center" wrapText="1"/>
    </xf>
    <xf numFmtId="0" fontId="1" fillId="0" borderId="64" xfId="0" applyFont="1" applyBorder="1" applyAlignment="1">
      <alignment horizontal="center" vertical="center" textRotation="90"/>
    </xf>
    <xf numFmtId="0" fontId="1" fillId="0" borderId="4" xfId="0" applyFont="1" applyBorder="1" applyAlignment="1">
      <alignment horizontal="center" vertical="center" textRotation="90"/>
    </xf>
    <xf numFmtId="3" fontId="7" fillId="0" borderId="23" xfId="0" applyNumberFormat="1" applyFont="1" applyBorder="1" applyAlignment="1">
      <alignment horizontal="center" vertical="center" wrapText="1"/>
    </xf>
    <xf numFmtId="3" fontId="7" fillId="0" borderId="18" xfId="0" applyNumberFormat="1" applyFont="1" applyBorder="1" applyAlignment="1">
      <alignment horizontal="center" vertical="center" wrapText="1"/>
    </xf>
    <xf numFmtId="3" fontId="1" fillId="0" borderId="77" xfId="0" applyNumberFormat="1" applyFont="1" applyBorder="1" applyAlignment="1">
      <alignment horizontal="center" vertical="center" wrapText="1"/>
    </xf>
    <xf numFmtId="3" fontId="1" fillId="0" borderId="33" xfId="0" applyNumberFormat="1" applyFont="1" applyBorder="1" applyAlignment="1">
      <alignment horizontal="center" vertical="center" wrapText="1"/>
    </xf>
    <xf numFmtId="0" fontId="1" fillId="0" borderId="45" xfId="0" applyFont="1" applyBorder="1" applyAlignment="1">
      <alignment horizontal="center" vertical="center" textRotation="90" shrinkToFit="1"/>
    </xf>
    <xf numFmtId="0" fontId="1" fillId="0" borderId="46" xfId="0" applyFont="1" applyBorder="1" applyAlignment="1">
      <alignment horizontal="center" vertical="center" textRotation="90" shrinkToFit="1"/>
    </xf>
    <xf numFmtId="0" fontId="1" fillId="0" borderId="34" xfId="0" applyFont="1" applyBorder="1" applyAlignment="1">
      <alignment horizontal="center" vertical="center" textRotation="90" shrinkToFit="1"/>
    </xf>
    <xf numFmtId="0" fontId="1" fillId="0" borderId="12" xfId="0" applyNumberFormat="1" applyFont="1" applyBorder="1" applyAlignment="1">
      <alignment horizontal="center" vertical="center" textRotation="90" shrinkToFit="1"/>
    </xf>
    <xf numFmtId="0" fontId="1" fillId="0" borderId="14" xfId="0" applyNumberFormat="1" applyFont="1" applyBorder="1" applyAlignment="1">
      <alignment horizontal="center" vertical="center" textRotation="90" shrinkToFit="1"/>
    </xf>
    <xf numFmtId="0" fontId="1" fillId="0" borderId="15" xfId="0" applyNumberFormat="1" applyFont="1" applyBorder="1" applyAlignment="1">
      <alignment horizontal="center" vertical="center" textRotation="90" shrinkToFit="1"/>
    </xf>
    <xf numFmtId="0" fontId="1" fillId="0" borderId="31" xfId="0" applyFont="1" applyBorder="1" applyAlignment="1">
      <alignment horizontal="center" vertical="center" textRotation="90" shrinkToFit="1"/>
    </xf>
    <xf numFmtId="0" fontId="1" fillId="0" borderId="22" xfId="0" applyFont="1" applyBorder="1" applyAlignment="1">
      <alignment horizontal="center" vertical="center" textRotation="90" shrinkToFit="1"/>
    </xf>
    <xf numFmtId="0" fontId="1" fillId="0" borderId="33" xfId="0" applyFont="1" applyBorder="1" applyAlignment="1">
      <alignment horizontal="center" vertical="center" textRotation="90" shrinkToFit="1"/>
    </xf>
    <xf numFmtId="0" fontId="1" fillId="12" borderId="20" xfId="0" applyFont="1" applyFill="1" applyBorder="1" applyAlignment="1">
      <alignment horizontal="left" vertical="top" wrapText="1"/>
    </xf>
    <xf numFmtId="0" fontId="1" fillId="12" borderId="52" xfId="0" applyFont="1" applyFill="1" applyBorder="1" applyAlignment="1">
      <alignment horizontal="left" vertical="top" wrapText="1"/>
    </xf>
    <xf numFmtId="0" fontId="0" fillId="0" borderId="51" xfId="0" applyBorder="1" applyAlignment="1">
      <alignment horizontal="center" vertical="center" textRotation="90" wrapText="1"/>
    </xf>
    <xf numFmtId="49" fontId="1" fillId="4" borderId="20" xfId="0" applyNumberFormat="1" applyFont="1" applyFill="1" applyBorder="1" applyAlignment="1">
      <alignment horizontal="center" vertical="top"/>
    </xf>
    <xf numFmtId="0" fontId="1" fillId="12" borderId="28" xfId="0" applyFont="1" applyFill="1" applyBorder="1" applyAlignment="1">
      <alignment vertical="top" wrapText="1"/>
    </xf>
    <xf numFmtId="0" fontId="1" fillId="12" borderId="20" xfId="0" applyFont="1" applyFill="1" applyBorder="1" applyAlignment="1">
      <alignment vertical="top" wrapText="1"/>
    </xf>
    <xf numFmtId="0" fontId="1" fillId="12" borderId="29" xfId="0" applyFont="1" applyFill="1" applyBorder="1" applyAlignment="1">
      <alignment vertical="top" wrapText="1"/>
    </xf>
    <xf numFmtId="0" fontId="1" fillId="0" borderId="2" xfId="0" applyFont="1" applyFill="1" applyBorder="1" applyAlignment="1">
      <alignment horizontal="center" vertical="center" textRotation="90" wrapText="1"/>
    </xf>
    <xf numFmtId="49" fontId="2" fillId="0" borderId="28" xfId="0" applyNumberFormat="1" applyFont="1" applyBorder="1" applyAlignment="1">
      <alignment horizontal="center" vertical="top"/>
    </xf>
    <xf numFmtId="49" fontId="2" fillId="0" borderId="20" xfId="0" applyNumberFormat="1" applyFont="1" applyBorder="1" applyAlignment="1">
      <alignment horizontal="center" vertical="top"/>
    </xf>
    <xf numFmtId="49" fontId="2" fillId="0" borderId="29" xfId="0" applyNumberFormat="1" applyFont="1" applyBorder="1" applyAlignment="1">
      <alignment horizontal="center" vertical="top"/>
    </xf>
    <xf numFmtId="0" fontId="2" fillId="2" borderId="7" xfId="0" applyFont="1" applyFill="1" applyBorder="1" applyAlignment="1">
      <alignment horizontal="left" vertical="top" wrapText="1"/>
    </xf>
    <xf numFmtId="0" fontId="2" fillId="2" borderId="5" xfId="0" applyFont="1" applyFill="1" applyBorder="1" applyAlignment="1">
      <alignment horizontal="left" vertical="top" wrapText="1"/>
    </xf>
    <xf numFmtId="49" fontId="2" fillId="8" borderId="7" xfId="0" applyNumberFormat="1" applyFont="1" applyFill="1" applyBorder="1" applyAlignment="1">
      <alignment horizontal="right" vertical="top"/>
    </xf>
    <xf numFmtId="49" fontId="2" fillId="8" borderId="5" xfId="0" applyNumberFormat="1" applyFont="1" applyFill="1" applyBorder="1" applyAlignment="1">
      <alignment horizontal="right" vertical="top"/>
    </xf>
    <xf numFmtId="49" fontId="2" fillId="8" borderId="16" xfId="0" applyNumberFormat="1" applyFont="1" applyFill="1" applyBorder="1" applyAlignment="1">
      <alignment horizontal="right" vertical="top"/>
    </xf>
    <xf numFmtId="49" fontId="2" fillId="4" borderId="2" xfId="0" applyNumberFormat="1" applyFont="1" applyFill="1" applyBorder="1" applyAlignment="1">
      <alignment horizontal="center" vertical="top" wrapText="1"/>
    </xf>
    <xf numFmtId="49" fontId="2" fillId="4" borderId="3" xfId="0" applyNumberFormat="1" applyFont="1" applyFill="1" applyBorder="1" applyAlignment="1">
      <alignment horizontal="center" vertical="top" wrapText="1"/>
    </xf>
    <xf numFmtId="49" fontId="2" fillId="11" borderId="2" xfId="0" applyNumberFormat="1" applyFont="1" applyFill="1" applyBorder="1" applyAlignment="1">
      <alignment horizontal="center" vertical="top"/>
    </xf>
    <xf numFmtId="49" fontId="2" fillId="11" borderId="3" xfId="0" applyNumberFormat="1" applyFont="1" applyFill="1" applyBorder="1" applyAlignment="1">
      <alignment horizontal="center" vertical="top"/>
    </xf>
    <xf numFmtId="49" fontId="2" fillId="11" borderId="4" xfId="0" applyNumberFormat="1" applyFont="1" applyFill="1" applyBorder="1" applyAlignment="1">
      <alignment horizontal="center" vertical="top"/>
    </xf>
    <xf numFmtId="49" fontId="2" fillId="4" borderId="2"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2" fillId="4" borderId="4" xfId="0" applyNumberFormat="1" applyFont="1" applyFill="1" applyBorder="1" applyAlignment="1">
      <alignment horizontal="center" vertical="top"/>
    </xf>
    <xf numFmtId="0" fontId="7" fillId="4" borderId="23" xfId="0" applyFont="1" applyFill="1" applyBorder="1" applyAlignment="1">
      <alignment vertical="top" wrapText="1"/>
    </xf>
    <xf numFmtId="0" fontId="7" fillId="4" borderId="18" xfId="0" applyFont="1" applyFill="1" applyBorder="1" applyAlignment="1">
      <alignment vertical="top" wrapText="1"/>
    </xf>
    <xf numFmtId="0" fontId="1" fillId="0" borderId="76" xfId="0" applyFont="1" applyBorder="1" applyAlignment="1">
      <alignment horizontal="left" vertical="top" wrapText="1"/>
    </xf>
    <xf numFmtId="0" fontId="0" fillId="0" borderId="18" xfId="0" applyBorder="1" applyAlignment="1">
      <alignment horizontal="left" vertical="top" wrapText="1"/>
    </xf>
    <xf numFmtId="0" fontId="12" fillId="0" borderId="0" xfId="0" applyNumberFormat="1" applyFont="1" applyFill="1" applyBorder="1" applyAlignment="1">
      <alignment horizontal="left" vertical="top" wrapText="1"/>
    </xf>
    <xf numFmtId="49" fontId="1" fillId="4" borderId="52" xfId="0" applyNumberFormat="1" applyFont="1" applyFill="1" applyBorder="1" applyAlignment="1">
      <alignment horizontal="center" vertical="top"/>
    </xf>
    <xf numFmtId="0" fontId="2" fillId="5" borderId="38" xfId="0" applyFont="1" applyFill="1" applyBorder="1" applyAlignment="1">
      <alignment horizontal="right" vertical="top" wrapText="1"/>
    </xf>
    <xf numFmtId="0" fontId="2" fillId="5" borderId="6" xfId="0" applyFont="1" applyFill="1" applyBorder="1" applyAlignment="1">
      <alignment horizontal="right" vertical="top" wrapText="1"/>
    </xf>
    <xf numFmtId="0" fontId="2" fillId="5" borderId="39" xfId="0" applyFont="1" applyFill="1" applyBorder="1" applyAlignment="1">
      <alignment horizontal="right" vertical="top" wrapText="1"/>
    </xf>
    <xf numFmtId="0" fontId="1" fillId="0" borderId="43" xfId="0" applyFont="1" applyBorder="1" applyAlignment="1">
      <alignment horizontal="left" vertical="top" wrapText="1"/>
    </xf>
    <xf numFmtId="0" fontId="1" fillId="0" borderId="30" xfId="0" applyFont="1" applyBorder="1" applyAlignment="1">
      <alignment horizontal="left" vertical="top" wrapText="1"/>
    </xf>
    <xf numFmtId="0" fontId="1" fillId="0" borderId="44" xfId="0" applyFont="1" applyBorder="1" applyAlignment="1">
      <alignment horizontal="left" vertical="top" wrapText="1"/>
    </xf>
    <xf numFmtId="49" fontId="2" fillId="2" borderId="29" xfId="0" applyNumberFormat="1" applyFont="1" applyFill="1" applyBorder="1" applyAlignment="1">
      <alignment horizontal="right" vertical="top"/>
    </xf>
    <xf numFmtId="49" fontId="2" fillId="2" borderId="8" xfId="0" applyNumberFormat="1" applyFont="1" applyFill="1" applyBorder="1" applyAlignment="1">
      <alignment horizontal="right" vertical="top"/>
    </xf>
    <xf numFmtId="49" fontId="2" fillId="0" borderId="8" xfId="0" applyNumberFormat="1" applyFont="1" applyFill="1" applyBorder="1" applyAlignment="1">
      <alignment horizontal="center" vertical="top" wrapText="1"/>
    </xf>
    <xf numFmtId="0" fontId="1" fillId="12" borderId="3" xfId="0" applyFont="1" applyFill="1" applyBorder="1" applyAlignment="1">
      <alignment horizontal="left" vertical="top" wrapText="1"/>
    </xf>
    <xf numFmtId="0" fontId="4" fillId="12" borderId="3" xfId="0" applyFont="1" applyFill="1" applyBorder="1" applyAlignment="1">
      <alignment wrapText="1"/>
    </xf>
    <xf numFmtId="0" fontId="0" fillId="12" borderId="4" xfId="0" applyFill="1" applyBorder="1" applyAlignment="1"/>
    <xf numFmtId="0" fontId="0" fillId="0" borderId="3" xfId="0" applyBorder="1" applyAlignment="1">
      <alignment horizontal="center" vertical="center" textRotation="90" wrapText="1"/>
    </xf>
    <xf numFmtId="0" fontId="0" fillId="0" borderId="4" xfId="0" applyBorder="1" applyAlignment="1"/>
    <xf numFmtId="49" fontId="1" fillId="4" borderId="35" xfId="0" applyNumberFormat="1" applyFont="1" applyFill="1" applyBorder="1" applyAlignment="1">
      <alignment horizontal="center" vertical="top"/>
    </xf>
    <xf numFmtId="0" fontId="0" fillId="0" borderId="19" xfId="0" applyBorder="1" applyAlignment="1"/>
    <xf numFmtId="0" fontId="1" fillId="12" borderId="64" xfId="0" applyFont="1" applyFill="1" applyBorder="1" applyAlignment="1">
      <alignment horizontal="left" vertical="top" wrapText="1"/>
    </xf>
    <xf numFmtId="0" fontId="1" fillId="12" borderId="51" xfId="0" applyFont="1" applyFill="1" applyBorder="1" applyAlignment="1">
      <alignment horizontal="left" vertical="top" wrapText="1"/>
    </xf>
    <xf numFmtId="0" fontId="1" fillId="0" borderId="64"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7" fillId="12" borderId="46" xfId="0" applyFont="1" applyFill="1" applyBorder="1" applyAlignment="1">
      <alignment horizontal="left" vertical="top" wrapText="1"/>
    </xf>
    <xf numFmtId="0" fontId="0" fillId="12" borderId="34" xfId="0" applyFill="1" applyBorder="1" applyAlignment="1"/>
    <xf numFmtId="49" fontId="2" fillId="5" borderId="7" xfId="0" applyNumberFormat="1" applyFont="1" applyFill="1" applyBorder="1" applyAlignment="1">
      <alignment horizontal="right" vertical="top"/>
    </xf>
    <xf numFmtId="49" fontId="2" fillId="5" borderId="5" xfId="0" applyNumberFormat="1" applyFont="1" applyFill="1" applyBorder="1" applyAlignment="1">
      <alignment horizontal="right" vertical="top"/>
    </xf>
    <xf numFmtId="0" fontId="2" fillId="9" borderId="34" xfId="0" applyFont="1" applyFill="1" applyBorder="1" applyAlignment="1">
      <alignment horizontal="right" vertical="top" wrapText="1"/>
    </xf>
    <xf numFmtId="0" fontId="2" fillId="9" borderId="8" xfId="0" applyFont="1" applyFill="1" applyBorder="1" applyAlignment="1">
      <alignment horizontal="right" vertical="top" wrapText="1"/>
    </xf>
    <xf numFmtId="0" fontId="2" fillId="9" borderId="19" xfId="0" applyFont="1" applyFill="1" applyBorder="1" applyAlignment="1">
      <alignment horizontal="right" vertical="top" wrapText="1"/>
    </xf>
    <xf numFmtId="0" fontId="1" fillId="0" borderId="40" xfId="0" applyFont="1" applyBorder="1" applyAlignment="1">
      <alignment horizontal="left" vertical="top" wrapText="1"/>
    </xf>
    <xf numFmtId="0" fontId="1" fillId="0" borderId="41" xfId="0" applyFont="1" applyBorder="1" applyAlignment="1">
      <alignment horizontal="left" vertical="top" wrapText="1"/>
    </xf>
    <xf numFmtId="0" fontId="1" fillId="0" borderId="37" xfId="0" applyFont="1" applyBorder="1" applyAlignment="1">
      <alignment horizontal="left" vertical="top" wrapText="1"/>
    </xf>
    <xf numFmtId="0" fontId="2" fillId="5" borderId="40" xfId="0" applyFont="1" applyFill="1" applyBorder="1" applyAlignment="1">
      <alignment horizontal="right" vertical="top" wrapText="1"/>
    </xf>
    <xf numFmtId="0" fontId="2" fillId="5" borderId="41" xfId="0" applyFont="1" applyFill="1" applyBorder="1" applyAlignment="1">
      <alignment horizontal="right" vertical="top" wrapText="1"/>
    </xf>
    <xf numFmtId="0" fontId="2" fillId="5" borderId="37" xfId="0" applyFont="1" applyFill="1" applyBorder="1" applyAlignment="1">
      <alignment horizontal="right" vertical="top" wrapText="1"/>
    </xf>
    <xf numFmtId="0" fontId="1" fillId="3" borderId="43" xfId="0" applyFont="1" applyFill="1" applyBorder="1" applyAlignment="1">
      <alignment horizontal="left" vertical="top" wrapText="1"/>
    </xf>
    <xf numFmtId="0" fontId="1" fillId="3" borderId="30" xfId="0" applyFont="1" applyFill="1" applyBorder="1" applyAlignment="1">
      <alignment horizontal="left" vertical="top" wrapText="1"/>
    </xf>
    <xf numFmtId="0" fontId="1" fillId="3" borderId="44" xfId="0" applyFont="1" applyFill="1" applyBorder="1" applyAlignment="1">
      <alignment horizontal="left" vertical="top" wrapText="1"/>
    </xf>
    <xf numFmtId="49" fontId="5" fillId="6" borderId="38" xfId="0" applyNumberFormat="1" applyFont="1" applyFill="1" applyBorder="1" applyAlignment="1">
      <alignment horizontal="left" vertical="top" wrapText="1"/>
    </xf>
    <xf numFmtId="49" fontId="5" fillId="6" borderId="6" xfId="0" applyNumberFormat="1" applyFont="1" applyFill="1" applyBorder="1" applyAlignment="1">
      <alignment horizontal="left" vertical="top" wrapText="1"/>
    </xf>
    <xf numFmtId="0" fontId="5" fillId="5" borderId="40" xfId="0" applyFont="1" applyFill="1" applyBorder="1" applyAlignment="1">
      <alignment horizontal="left" vertical="top" wrapText="1"/>
    </xf>
    <xf numFmtId="0" fontId="5" fillId="5" borderId="41" xfId="0" applyFont="1" applyFill="1" applyBorder="1" applyAlignment="1">
      <alignment horizontal="left" vertical="top" wrapText="1"/>
    </xf>
    <xf numFmtId="0" fontId="5" fillId="5" borderId="82" xfId="0" applyFont="1" applyFill="1" applyBorder="1" applyAlignment="1">
      <alignment horizontal="left" vertical="top" wrapText="1"/>
    </xf>
    <xf numFmtId="0" fontId="2" fillId="2" borderId="42" xfId="0" applyFont="1" applyFill="1" applyBorder="1" applyAlignment="1">
      <alignment horizontal="left" vertical="top" wrapText="1"/>
    </xf>
    <xf numFmtId="0" fontId="2" fillId="2" borderId="41" xfId="0" applyFont="1" applyFill="1" applyBorder="1" applyAlignment="1">
      <alignment horizontal="left" vertical="top" wrapText="1"/>
    </xf>
    <xf numFmtId="0" fontId="2" fillId="2" borderId="30" xfId="0" applyFont="1" applyFill="1" applyBorder="1" applyAlignment="1">
      <alignment horizontal="left" vertical="top" wrapText="1"/>
    </xf>
    <xf numFmtId="49" fontId="2" fillId="8" borderId="17"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0" borderId="2" xfId="0" applyNumberFormat="1" applyFont="1" applyBorder="1" applyAlignment="1">
      <alignment horizontal="center" vertical="top"/>
    </xf>
    <xf numFmtId="49" fontId="2" fillId="0" borderId="3" xfId="0" applyNumberFormat="1" applyFont="1" applyBorder="1" applyAlignment="1">
      <alignment horizontal="center" vertical="top"/>
    </xf>
    <xf numFmtId="49" fontId="2" fillId="0" borderId="4" xfId="0" applyNumberFormat="1" applyFont="1" applyBorder="1" applyAlignment="1">
      <alignment horizontal="center" vertical="top"/>
    </xf>
    <xf numFmtId="0" fontId="1" fillId="4" borderId="28" xfId="0" applyFont="1" applyFill="1" applyBorder="1" applyAlignment="1">
      <alignment vertical="top" wrapText="1"/>
    </xf>
    <xf numFmtId="0" fontId="1" fillId="4" borderId="20" xfId="0" applyFont="1" applyFill="1" applyBorder="1" applyAlignment="1">
      <alignment vertical="top" wrapText="1"/>
    </xf>
    <xf numFmtId="0" fontId="2" fillId="4" borderId="20" xfId="0" applyFont="1" applyFill="1" applyBorder="1" applyAlignment="1">
      <alignment vertical="top" wrapText="1"/>
    </xf>
    <xf numFmtId="0" fontId="2" fillId="4" borderId="29" xfId="0" applyFont="1" applyFill="1" applyBorder="1" applyAlignment="1">
      <alignment vertical="top" wrapText="1"/>
    </xf>
    <xf numFmtId="0" fontId="1" fillId="0" borderId="20" xfId="0" applyFont="1" applyFill="1" applyBorder="1" applyAlignment="1">
      <alignment horizontal="left" vertical="top" wrapText="1"/>
    </xf>
    <xf numFmtId="0" fontId="1" fillId="0" borderId="29" xfId="0" applyFont="1" applyFill="1" applyBorder="1" applyAlignment="1">
      <alignment horizontal="left" vertical="top" wrapText="1"/>
    </xf>
    <xf numFmtId="49" fontId="2" fillId="8" borderId="45"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5" xfId="0" applyNumberFormat="1" applyFont="1" applyFill="1" applyBorder="1" applyAlignment="1">
      <alignment horizontal="right" vertical="top"/>
    </xf>
    <xf numFmtId="49" fontId="2" fillId="2" borderId="16" xfId="0" applyNumberFormat="1" applyFont="1" applyFill="1" applyBorder="1" applyAlignment="1">
      <alignment horizontal="right" vertical="top"/>
    </xf>
    <xf numFmtId="49" fontId="2" fillId="8" borderId="34" xfId="0" applyNumberFormat="1" applyFont="1" applyFill="1" applyBorder="1" applyAlignment="1">
      <alignment horizontal="center" vertical="top"/>
    </xf>
    <xf numFmtId="0" fontId="1" fillId="12" borderId="13" xfId="0" applyFont="1" applyFill="1" applyBorder="1" applyAlignment="1">
      <alignment vertical="top" wrapText="1"/>
    </xf>
    <xf numFmtId="0" fontId="1" fillId="12" borderId="18" xfId="0" applyFont="1" applyFill="1" applyBorder="1" applyAlignment="1">
      <alignment vertical="top" wrapText="1"/>
    </xf>
    <xf numFmtId="0" fontId="1" fillId="0" borderId="0" xfId="0" applyFont="1" applyAlignment="1">
      <alignment horizontal="center" vertical="top"/>
    </xf>
    <xf numFmtId="0" fontId="22" fillId="0" borderId="0" xfId="0" applyFont="1" applyAlignment="1">
      <alignment horizontal="center" vertical="top"/>
    </xf>
    <xf numFmtId="0" fontId="11" fillId="0" borderId="0" xfId="0" applyFont="1" applyAlignment="1">
      <alignment horizontal="center" vertical="top" wrapText="1"/>
    </xf>
    <xf numFmtId="0" fontId="0" fillId="0" borderId="0" xfId="0" applyAlignment="1">
      <alignment horizontal="center" vertical="top" wrapText="1"/>
    </xf>
    <xf numFmtId="3" fontId="2" fillId="0" borderId="45" xfId="0" applyNumberFormat="1" applyFont="1" applyBorder="1" applyAlignment="1">
      <alignment horizontal="center" vertical="center" wrapText="1"/>
    </xf>
    <xf numFmtId="3" fontId="2" fillId="0" borderId="27" xfId="0" applyNumberFormat="1" applyFont="1" applyBorder="1" applyAlignment="1">
      <alignment horizontal="center" vertical="center" wrapText="1"/>
    </xf>
    <xf numFmtId="3" fontId="2" fillId="0" borderId="56" xfId="0" applyNumberFormat="1" applyFont="1" applyBorder="1" applyAlignment="1">
      <alignment horizontal="center" vertical="center" wrapText="1"/>
    </xf>
    <xf numFmtId="0" fontId="0" fillId="0" borderId="34" xfId="0" applyBorder="1" applyAlignment="1">
      <alignment horizontal="center" vertical="center" wrapText="1"/>
    </xf>
    <xf numFmtId="0" fontId="0" fillId="0" borderId="8" xfId="0" applyBorder="1" applyAlignment="1">
      <alignment horizontal="center" vertical="center" wrapText="1"/>
    </xf>
    <xf numFmtId="0" fontId="0" fillId="0" borderId="19" xfId="0" applyBorder="1" applyAlignment="1">
      <alignment horizontal="center" vertical="center" wrapText="1"/>
    </xf>
    <xf numFmtId="3" fontId="2" fillId="0" borderId="17" xfId="0" applyNumberFormat="1" applyFont="1" applyBorder="1" applyAlignment="1">
      <alignment horizontal="center" vertical="center" wrapText="1"/>
    </xf>
    <xf numFmtId="3" fontId="2" fillId="0" borderId="18" xfId="0" applyNumberFormat="1" applyFont="1" applyBorder="1" applyAlignment="1">
      <alignment horizontal="center" vertical="center" wrapText="1"/>
    </xf>
    <xf numFmtId="3" fontId="2" fillId="0" borderId="31" xfId="0" applyNumberFormat="1" applyFont="1" applyBorder="1" applyAlignment="1">
      <alignment horizontal="center" vertical="center" wrapText="1"/>
    </xf>
    <xf numFmtId="3" fontId="2" fillId="0" borderId="33" xfId="0" applyNumberFormat="1" applyFont="1" applyBorder="1" applyAlignment="1">
      <alignment horizontal="center" vertical="center" wrapText="1"/>
    </xf>
    <xf numFmtId="0" fontId="1" fillId="0" borderId="0" xfId="0" applyNumberFormat="1" applyFont="1" applyFill="1" applyBorder="1" applyAlignment="1">
      <alignment horizontal="left" vertical="top" wrapText="1"/>
    </xf>
    <xf numFmtId="0" fontId="2" fillId="8" borderId="20" xfId="0" applyFont="1" applyFill="1" applyBorder="1" applyAlignment="1">
      <alignment horizontal="left" vertical="top" wrapText="1"/>
    </xf>
    <xf numFmtId="0" fontId="23" fillId="8" borderId="0" xfId="0" applyFont="1" applyFill="1" applyBorder="1" applyAlignment="1">
      <alignment horizontal="left" vertical="top" wrapText="1"/>
    </xf>
    <xf numFmtId="0" fontId="23" fillId="8" borderId="54" xfId="0" applyFont="1" applyFill="1" applyBorder="1" applyAlignment="1">
      <alignment horizontal="left" vertical="top" wrapText="1"/>
    </xf>
    <xf numFmtId="0" fontId="1" fillId="8" borderId="9" xfId="0" applyFont="1" applyFill="1" applyBorder="1" applyAlignment="1">
      <alignment vertical="top" wrapText="1"/>
    </xf>
    <xf numFmtId="0" fontId="1" fillId="8" borderId="51" xfId="0" applyFont="1" applyFill="1" applyBorder="1" applyAlignment="1">
      <alignment vertical="center" wrapText="1"/>
    </xf>
    <xf numFmtId="0" fontId="1" fillId="8" borderId="64" xfId="0" applyFont="1" applyFill="1" applyBorder="1" applyAlignment="1">
      <alignment vertical="center" wrapText="1"/>
    </xf>
    <xf numFmtId="0" fontId="1" fillId="0" borderId="28"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0" xfId="0" applyFont="1" applyAlignment="1">
      <alignment vertical="top" wrapText="1"/>
    </xf>
    <xf numFmtId="0" fontId="0" fillId="0" borderId="0" xfId="0" applyAlignment="1">
      <alignment vertical="top"/>
    </xf>
    <xf numFmtId="0" fontId="1" fillId="0" borderId="0" xfId="0" applyFont="1" applyAlignment="1">
      <alignment horizontal="right" wrapText="1"/>
    </xf>
    <xf numFmtId="0" fontId="4" fillId="0" borderId="0" xfId="0" applyFont="1" applyAlignment="1">
      <alignment horizontal="right"/>
    </xf>
    <xf numFmtId="0" fontId="1" fillId="0" borderId="31"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3" fontId="1" fillId="0" borderId="0" xfId="0" applyNumberFormat="1" applyFont="1" applyFill="1" applyBorder="1" applyAlignment="1">
      <alignment horizontal="left" vertical="top"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6" xfId="0" applyFont="1" applyBorder="1" applyAlignment="1">
      <alignment horizontal="center" vertical="center" wrapText="1"/>
    </xf>
    <xf numFmtId="0" fontId="1" fillId="0" borderId="3" xfId="0" applyFont="1" applyFill="1" applyBorder="1" applyAlignment="1">
      <alignment horizontal="left" vertical="top" wrapText="1"/>
    </xf>
    <xf numFmtId="0" fontId="4" fillId="0" borderId="51" xfId="0" applyFont="1" applyBorder="1" applyAlignment="1">
      <alignment wrapText="1"/>
    </xf>
    <xf numFmtId="0" fontId="4" fillId="0" borderId="51" xfId="0" applyFont="1" applyBorder="1" applyAlignment="1">
      <alignment horizontal="center" vertical="center" textRotation="90" wrapText="1"/>
    </xf>
    <xf numFmtId="0" fontId="1" fillId="0" borderId="52" xfId="0" applyFont="1" applyFill="1" applyBorder="1" applyAlignment="1">
      <alignment horizontal="left" vertical="top" wrapText="1"/>
    </xf>
    <xf numFmtId="0" fontId="2" fillId="8" borderId="7" xfId="0" applyFont="1" applyFill="1" applyBorder="1" applyAlignment="1">
      <alignment horizontal="left" vertical="top"/>
    </xf>
    <xf numFmtId="0" fontId="2" fillId="8" borderId="5" xfId="0" applyFont="1" applyFill="1" applyBorder="1" applyAlignment="1">
      <alignment horizontal="left" vertical="top"/>
    </xf>
    <xf numFmtId="0" fontId="2" fillId="2" borderId="27" xfId="0" applyFont="1" applyFill="1" applyBorder="1" applyAlignment="1">
      <alignment horizontal="left" vertical="top" wrapText="1"/>
    </xf>
    <xf numFmtId="49" fontId="2" fillId="10" borderId="2" xfId="0" applyNumberFormat="1" applyFont="1" applyFill="1" applyBorder="1" applyAlignment="1">
      <alignment horizontal="center" vertical="top" wrapText="1"/>
    </xf>
    <xf numFmtId="49" fontId="2" fillId="10" borderId="3" xfId="0" applyNumberFormat="1" applyFont="1" applyFill="1" applyBorder="1" applyAlignment="1">
      <alignment horizontal="center" vertical="top" wrapText="1"/>
    </xf>
    <xf numFmtId="49" fontId="1" fillId="4" borderId="2" xfId="0" applyNumberFormat="1" applyFont="1" applyFill="1" applyBorder="1" applyAlignment="1">
      <alignment horizontal="center" vertical="center" textRotation="90" wrapText="1"/>
    </xf>
    <xf numFmtId="0" fontId="4" fillId="4" borderId="3" xfId="0" applyFont="1" applyFill="1" applyBorder="1" applyAlignment="1">
      <alignment horizontal="center" vertical="center" textRotation="90" wrapText="1"/>
    </xf>
    <xf numFmtId="49" fontId="1" fillId="4" borderId="28" xfId="0" applyNumberFormat="1" applyFont="1" applyFill="1" applyBorder="1" applyAlignment="1">
      <alignment horizontal="center" vertical="top"/>
    </xf>
    <xf numFmtId="49" fontId="1" fillId="4" borderId="12" xfId="0" applyNumberFormat="1" applyFont="1" applyFill="1" applyBorder="1" applyAlignment="1">
      <alignment horizontal="center" wrapText="1"/>
    </xf>
    <xf numFmtId="0" fontId="0" fillId="0" borderId="14" xfId="0" applyBorder="1" applyAlignment="1">
      <alignment horizontal="center" wrapText="1"/>
    </xf>
    <xf numFmtId="0" fontId="1" fillId="0" borderId="23" xfId="0" applyFont="1" applyBorder="1" applyAlignment="1">
      <alignment vertical="top" wrapText="1"/>
    </xf>
    <xf numFmtId="0" fontId="1" fillId="0" borderId="18" xfId="0" applyFont="1" applyBorder="1" applyAlignment="1">
      <alignment vertical="top" wrapText="1"/>
    </xf>
    <xf numFmtId="49" fontId="1" fillId="0" borderId="28" xfId="0" applyNumberFormat="1" applyFont="1" applyBorder="1" applyAlignment="1">
      <alignment horizontal="center" vertical="center" textRotation="90" wrapText="1"/>
    </xf>
    <xf numFmtId="49" fontId="1" fillId="0" borderId="20"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28" xfId="0" applyNumberFormat="1" applyFont="1" applyBorder="1" applyAlignment="1">
      <alignment horizontal="center" vertical="top"/>
    </xf>
    <xf numFmtId="49" fontId="1" fillId="0" borderId="20" xfId="0" applyNumberFormat="1" applyFont="1" applyBorder="1" applyAlignment="1">
      <alignment horizontal="center" vertical="top"/>
    </xf>
    <xf numFmtId="49" fontId="1" fillId="0" borderId="29" xfId="0" applyNumberFormat="1" applyFont="1" applyBorder="1" applyAlignment="1">
      <alignment horizontal="center" vertical="top"/>
    </xf>
    <xf numFmtId="49" fontId="1" fillId="0" borderId="12" xfId="0" applyNumberFormat="1" applyFont="1" applyBorder="1" applyAlignment="1">
      <alignment horizontal="center" vertical="top" wrapText="1"/>
    </xf>
    <xf numFmtId="49" fontId="1" fillId="0" borderId="14" xfId="0" applyNumberFormat="1" applyFont="1" applyBorder="1" applyAlignment="1">
      <alignment horizontal="center" vertical="top" wrapText="1"/>
    </xf>
    <xf numFmtId="0" fontId="4" fillId="0" borderId="14" xfId="0" applyFont="1" applyBorder="1" applyAlignment="1">
      <alignment horizontal="center" vertical="top" wrapText="1"/>
    </xf>
    <xf numFmtId="0" fontId="4" fillId="0" borderId="15" xfId="0" applyFont="1" applyBorder="1" applyAlignment="1">
      <alignment horizontal="center" vertical="top" wrapText="1"/>
    </xf>
    <xf numFmtId="0" fontId="1" fillId="3" borderId="17" xfId="0" applyFont="1" applyFill="1" applyBorder="1" applyAlignment="1">
      <alignment vertical="top" wrapText="1"/>
    </xf>
    <xf numFmtId="0" fontId="1" fillId="3" borderId="49" xfId="0" applyFont="1" applyFill="1" applyBorder="1" applyAlignment="1">
      <alignment vertical="top" wrapText="1"/>
    </xf>
    <xf numFmtId="49" fontId="12" fillId="3" borderId="12" xfId="0" applyNumberFormat="1" applyFont="1" applyFill="1" applyBorder="1" applyAlignment="1">
      <alignment horizontal="center" vertical="center"/>
    </xf>
    <xf numFmtId="0" fontId="4" fillId="0" borderId="50" xfId="0" applyFont="1" applyBorder="1" applyAlignment="1">
      <alignment horizontal="center" vertical="center"/>
    </xf>
    <xf numFmtId="0" fontId="1" fillId="4" borderId="29" xfId="0" applyFont="1" applyFill="1" applyBorder="1" applyAlignment="1">
      <alignment vertical="top" wrapText="1"/>
    </xf>
    <xf numFmtId="0" fontId="2" fillId="8" borderId="42" xfId="0" applyFont="1" applyFill="1" applyBorder="1" applyAlignment="1">
      <alignment horizontal="left" vertical="top"/>
    </xf>
    <xf numFmtId="0" fontId="2" fillId="8" borderId="41" xfId="0" applyFont="1" applyFill="1" applyBorder="1" applyAlignment="1">
      <alignment horizontal="left" vertical="top"/>
    </xf>
    <xf numFmtId="49" fontId="1" fillId="0" borderId="3" xfId="0" applyNumberFormat="1" applyFont="1" applyBorder="1" applyAlignment="1">
      <alignment horizontal="center" vertical="center" textRotation="90"/>
    </xf>
    <xf numFmtId="49" fontId="1" fillId="0" borderId="4" xfId="0" applyNumberFormat="1" applyFont="1" applyBorder="1" applyAlignment="1">
      <alignment horizontal="center" vertical="center" textRotation="90"/>
    </xf>
    <xf numFmtId="49" fontId="1" fillId="0" borderId="15" xfId="0" applyNumberFormat="1" applyFont="1" applyBorder="1" applyAlignment="1">
      <alignment horizontal="center" vertical="top" wrapText="1"/>
    </xf>
    <xf numFmtId="0" fontId="7" fillId="0" borderId="23" xfId="0" applyFont="1" applyFill="1" applyBorder="1" applyAlignment="1">
      <alignment vertical="top" wrapText="1"/>
    </xf>
    <xf numFmtId="0" fontId="7" fillId="0" borderId="18" xfId="0" applyFont="1" applyFill="1" applyBorder="1" applyAlignment="1">
      <alignment vertical="top" wrapText="1"/>
    </xf>
    <xf numFmtId="0" fontId="10" fillId="0" borderId="0" xfId="0" applyFont="1" applyAlignment="1">
      <alignment horizontal="center" vertical="top" wrapText="1"/>
    </xf>
    <xf numFmtId="0" fontId="15" fillId="0" borderId="17" xfId="0" applyFont="1" applyBorder="1" applyAlignment="1">
      <alignment horizontal="center" vertical="center" textRotation="90" shrinkToFit="1"/>
    </xf>
    <xf numFmtId="0" fontId="15" fillId="0" borderId="13" xfId="0" applyFont="1" applyBorder="1" applyAlignment="1">
      <alignment horizontal="center" vertical="center" textRotation="90" shrinkToFit="1"/>
    </xf>
    <xf numFmtId="0" fontId="15" fillId="0" borderId="18" xfId="0" applyFont="1" applyBorder="1" applyAlignment="1">
      <alignment horizontal="center" vertical="center" textRotation="90" shrinkToFit="1"/>
    </xf>
    <xf numFmtId="0" fontId="15" fillId="0" borderId="2" xfId="0" applyFont="1" applyBorder="1" applyAlignment="1">
      <alignment horizontal="center" vertical="center" textRotation="90" shrinkToFit="1"/>
    </xf>
    <xf numFmtId="0" fontId="15" fillId="0" borderId="3" xfId="0" applyFont="1" applyBorder="1" applyAlignment="1">
      <alignment horizontal="center" vertical="center" textRotation="90" shrinkToFit="1"/>
    </xf>
    <xf numFmtId="0" fontId="15" fillId="0" borderId="4" xfId="0" applyFont="1" applyBorder="1" applyAlignment="1">
      <alignment horizontal="center" vertical="center" textRotation="90" shrinkToFit="1"/>
    </xf>
    <xf numFmtId="0" fontId="15" fillId="0" borderId="28"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29" xfId="0" applyFont="1" applyBorder="1" applyAlignment="1">
      <alignment horizontal="center" vertical="center" shrinkToFi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9" fillId="0" borderId="3" xfId="0" applyFont="1" applyBorder="1" applyAlignment="1">
      <alignment horizontal="center" vertical="center" textRotation="90" shrinkToFit="1"/>
    </xf>
    <xf numFmtId="0" fontId="19" fillId="0" borderId="4" xfId="0" applyFont="1" applyBorder="1" applyAlignment="1">
      <alignment horizontal="center" vertical="center" textRotation="90" shrinkToFit="1"/>
    </xf>
    <xf numFmtId="0" fontId="15" fillId="0" borderId="56" xfId="0" applyNumberFormat="1" applyFont="1" applyBorder="1" applyAlignment="1">
      <alignment horizontal="center" vertical="center" textRotation="90" shrinkToFit="1"/>
    </xf>
    <xf numFmtId="0" fontId="15" fillId="0" borderId="35" xfId="0" applyNumberFormat="1" applyFont="1" applyBorder="1" applyAlignment="1">
      <alignment horizontal="center" vertical="center" textRotation="90" shrinkToFit="1"/>
    </xf>
    <xf numFmtId="0" fontId="15" fillId="0" borderId="19" xfId="0" applyNumberFormat="1" applyFont="1" applyBorder="1" applyAlignment="1">
      <alignment horizontal="center" vertical="center" textRotation="90" shrinkToFit="1"/>
    </xf>
    <xf numFmtId="0" fontId="1" fillId="0" borderId="31" xfId="0" applyNumberFormat="1" applyFont="1" applyFill="1" applyBorder="1" applyAlignment="1">
      <alignment horizontal="center" vertical="center" textRotation="90" shrinkToFit="1"/>
    </xf>
    <xf numFmtId="0" fontId="1" fillId="0" borderId="22" xfId="0" applyNumberFormat="1" applyFont="1" applyFill="1" applyBorder="1" applyAlignment="1">
      <alignment horizontal="center" vertical="center" textRotation="90" shrinkToFit="1"/>
    </xf>
    <xf numFmtId="0" fontId="1" fillId="0" borderId="33" xfId="0" applyNumberFormat="1" applyFont="1" applyFill="1" applyBorder="1" applyAlignment="1">
      <alignment horizontal="center" vertical="center" textRotation="90" shrinkToFit="1"/>
    </xf>
    <xf numFmtId="0" fontId="18" fillId="0" borderId="0" xfId="0" applyFont="1" applyAlignment="1">
      <alignment horizontal="right" wrapText="1"/>
    </xf>
    <xf numFmtId="0" fontId="20" fillId="0" borderId="0" xfId="0" applyFont="1" applyAlignment="1">
      <alignment horizontal="right"/>
    </xf>
    <xf numFmtId="164" fontId="2" fillId="5" borderId="38" xfId="0" applyNumberFormat="1" applyFont="1" applyFill="1" applyBorder="1" applyAlignment="1">
      <alignment horizontal="center" vertical="top" wrapText="1"/>
    </xf>
    <xf numFmtId="164" fontId="2" fillId="5" borderId="6" xfId="0" applyNumberFormat="1" applyFont="1" applyFill="1" applyBorder="1" applyAlignment="1">
      <alignment horizontal="center" vertical="top" wrapText="1"/>
    </xf>
    <xf numFmtId="164" fontId="2" fillId="5" borderId="39" xfId="0" applyNumberFormat="1" applyFont="1" applyFill="1" applyBorder="1" applyAlignment="1">
      <alignment horizontal="center" vertical="top" wrapText="1"/>
    </xf>
    <xf numFmtId="164" fontId="1" fillId="0" borderId="40"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1" fillId="0" borderId="37" xfId="0" applyNumberFormat="1" applyFont="1" applyBorder="1" applyAlignment="1">
      <alignment horizontal="center" vertical="top" wrapText="1"/>
    </xf>
    <xf numFmtId="0" fontId="4" fillId="0" borderId="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23"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42" xfId="0" applyFont="1" applyBorder="1" applyAlignment="1">
      <alignment horizontal="center" vertical="center"/>
    </xf>
    <xf numFmtId="0" fontId="1" fillId="0" borderId="57" xfId="0" applyFont="1" applyBorder="1" applyAlignment="1">
      <alignment horizontal="center" vertical="center"/>
    </xf>
    <xf numFmtId="0" fontId="12" fillId="0" borderId="24" xfId="0" applyFont="1" applyFill="1" applyBorder="1" applyAlignment="1">
      <alignment horizontal="center" vertical="center" textRotation="90" wrapText="1"/>
    </xf>
    <xf numFmtId="0" fontId="12" fillId="0" borderId="15" xfId="0" applyFont="1" applyFill="1" applyBorder="1" applyAlignment="1">
      <alignment horizontal="center" vertical="center" textRotation="90" wrapText="1"/>
    </xf>
    <xf numFmtId="0" fontId="2" fillId="0" borderId="3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9" xfId="0" applyFont="1" applyBorder="1" applyAlignment="1">
      <alignment horizontal="center" vertical="center"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0" fontId="10" fillId="0" borderId="0" xfId="0" applyFont="1" applyAlignment="1">
      <alignment horizontal="center" vertical="top"/>
    </xf>
    <xf numFmtId="0" fontId="1" fillId="0" borderId="56" xfId="0" applyNumberFormat="1" applyFont="1" applyBorder="1" applyAlignment="1">
      <alignment horizontal="center" vertical="center" textRotation="90" shrinkToFit="1"/>
    </xf>
    <xf numFmtId="0" fontId="1" fillId="0" borderId="35" xfId="0" applyNumberFormat="1" applyFont="1" applyBorder="1" applyAlignment="1">
      <alignment horizontal="center" vertical="center" textRotation="90" shrinkToFit="1"/>
    </xf>
    <xf numFmtId="0" fontId="1" fillId="0" borderId="19" xfId="0" applyNumberFormat="1"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4" xfId="0" applyFont="1" applyBorder="1" applyAlignment="1">
      <alignment horizontal="center" vertical="center" textRotation="90" shrinkToFit="1"/>
    </xf>
    <xf numFmtId="0" fontId="1" fillId="0" borderId="8" xfId="0" applyFont="1" applyBorder="1" applyAlignment="1">
      <alignment horizontal="right" vertical="top"/>
    </xf>
    <xf numFmtId="0" fontId="4" fillId="0" borderId="8" xfId="0" applyFont="1" applyBorder="1" applyAlignment="1">
      <alignment horizontal="right" vertical="top"/>
    </xf>
    <xf numFmtId="0" fontId="2" fillId="0" borderId="31" xfId="0" applyFont="1" applyBorder="1" applyAlignment="1">
      <alignment horizontal="center" vertical="center" textRotation="90" wrapText="1"/>
    </xf>
    <xf numFmtId="0" fontId="2" fillId="0" borderId="22"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2" fillId="0" borderId="6" xfId="0" applyFont="1" applyBorder="1" applyAlignment="1">
      <alignment horizontal="center" vertical="center"/>
    </xf>
    <xf numFmtId="0" fontId="1" fillId="0" borderId="41" xfId="0" applyFont="1" applyBorder="1" applyAlignment="1">
      <alignment horizontal="center" vertical="center"/>
    </xf>
    <xf numFmtId="0" fontId="1" fillId="0" borderId="37" xfId="0" applyFont="1" applyBorder="1" applyAlignment="1">
      <alignment horizontal="center" vertical="center"/>
    </xf>
    <xf numFmtId="3" fontId="7" fillId="0" borderId="17"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27" xfId="0" applyNumberFormat="1" applyFont="1" applyBorder="1" applyAlignment="1">
      <alignment horizontal="center" vertical="center" wrapText="1"/>
    </xf>
    <xf numFmtId="3" fontId="7" fillId="0" borderId="0" xfId="0" applyNumberFormat="1" applyFont="1" applyBorder="1" applyAlignment="1">
      <alignment horizontal="center" vertical="center" wrapText="1"/>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164" fontId="2" fillId="5" borderId="40" xfId="0" applyNumberFormat="1" applyFont="1" applyFill="1" applyBorder="1" applyAlignment="1">
      <alignment horizontal="center" vertical="top" wrapText="1"/>
    </xf>
    <xf numFmtId="164" fontId="2" fillId="5" borderId="41" xfId="0" applyNumberFormat="1" applyFont="1" applyFill="1" applyBorder="1" applyAlignment="1">
      <alignment horizontal="center" vertical="top" wrapText="1"/>
    </xf>
    <xf numFmtId="164" fontId="2" fillId="5" borderId="37" xfId="0" applyNumberFormat="1" applyFont="1" applyFill="1" applyBorder="1" applyAlignment="1">
      <alignment horizontal="center" vertical="top" wrapText="1"/>
    </xf>
    <xf numFmtId="164" fontId="2" fillId="9" borderId="34" xfId="0" applyNumberFormat="1" applyFont="1" applyFill="1" applyBorder="1" applyAlignment="1">
      <alignment horizontal="center" vertical="top" wrapText="1"/>
    </xf>
    <xf numFmtId="164" fontId="2" fillId="9" borderId="8" xfId="0" applyNumberFormat="1" applyFont="1" applyFill="1" applyBorder="1" applyAlignment="1">
      <alignment horizontal="center" vertical="top" wrapText="1"/>
    </xf>
    <xf numFmtId="164" fontId="2" fillId="9" borderId="19" xfId="0" applyNumberFormat="1" applyFont="1" applyFill="1" applyBorder="1" applyAlignment="1">
      <alignment horizontal="center" vertical="top" wrapText="1"/>
    </xf>
    <xf numFmtId="49" fontId="12" fillId="3" borderId="28" xfId="0" applyNumberFormat="1" applyFont="1" applyFill="1" applyBorder="1" applyAlignment="1">
      <alignment horizontal="center" vertical="center"/>
    </xf>
    <xf numFmtId="0" fontId="4" fillId="0" borderId="52" xfId="0" applyFont="1" applyBorder="1" applyAlignment="1">
      <alignment horizontal="center" vertical="center"/>
    </xf>
    <xf numFmtId="49" fontId="1" fillId="4" borderId="14" xfId="0" applyNumberFormat="1" applyFont="1" applyFill="1" applyBorder="1" applyAlignment="1">
      <alignment horizontal="center" wrapText="1"/>
    </xf>
    <xf numFmtId="0" fontId="4" fillId="0" borderId="14" xfId="0" applyFont="1" applyBorder="1" applyAlignment="1">
      <alignment horizontal="center"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9.1911764705882359E-2"/>
          <c:y val="0.10879629629629629"/>
          <c:w val="0.82107843137254899"/>
          <c:h val="0.77314814814814814"/>
        </c:manualLayout>
      </c:layout>
      <c:pie3DChart>
        <c:varyColors val="1"/>
        <c:ser>
          <c:idx val="0"/>
          <c:order val="0"/>
          <c:dPt>
            <c:idx val="0"/>
            <c:bubble3D val="0"/>
            <c:spPr>
              <a:solidFill>
                <a:sysClr val="window" lastClr="FFFF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8248-43BE-B4F9-78545551A8AF}"/>
              </c:ext>
            </c:extLst>
          </c:dPt>
          <c:dPt>
            <c:idx val="1"/>
            <c:bubble3D val="0"/>
            <c:spPr>
              <a:solidFill>
                <a:schemeClr val="tx2">
                  <a:lumMod val="20000"/>
                  <a:lumOff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8248-43BE-B4F9-78545551A8AF}"/>
              </c:ext>
            </c:extLst>
          </c:dPt>
          <c:dPt>
            <c:idx val="2"/>
            <c:bubble3D val="0"/>
            <c:spPr>
              <a:solidFill>
                <a:srgbClr val="FFCCFF"/>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8248-43BE-B4F9-78545551A8AF}"/>
              </c:ext>
            </c:extLst>
          </c:dPt>
          <c:dLbls>
            <c:dLbl>
              <c:idx val="0"/>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dLbl>
              <c:idx val="2"/>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3</c:v>
                </c:pt>
                <c:pt idx="1">
                  <c:v>4</c:v>
                </c:pt>
                <c:pt idx="2">
                  <c:v>0</c:v>
                </c:pt>
              </c:numCache>
            </c:numRef>
          </c:val>
          <c:extLst xmlns:c16r2="http://schemas.microsoft.com/office/drawing/2015/06/chart">
            <c:ext xmlns:c16="http://schemas.microsoft.com/office/drawing/2014/chart" uri="{C3380CC4-5D6E-409C-BE32-E72D297353CC}">
              <c16:uniqueId val="{00000000-8248-43BE-B4F9-78545551A8AF}"/>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457200</xdr:colOff>
      <xdr:row>15</xdr:row>
      <xdr:rowOff>9525</xdr:rowOff>
    </xdr:from>
    <xdr:to>
      <xdr:col>8</xdr:col>
      <xdr:colOff>523875</xdr:colOff>
      <xdr:row>32</xdr:row>
      <xdr:rowOff>0</xdr:rowOff>
    </xdr:to>
    <xdr:graphicFrame macro="">
      <xdr:nvGraphicFramePr>
        <xdr:cNvPr id="10" name="Diagrama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zoomScaleSheetLayoutView="100" workbookViewId="0">
      <selection activeCell="R25" sqref="R25"/>
    </sheetView>
  </sheetViews>
  <sheetFormatPr defaultRowHeight="12.75"/>
  <cols>
    <col min="6" max="6" width="10.5703125" customWidth="1"/>
    <col min="8" max="8" width="11.28515625" customWidth="1"/>
    <col min="9" max="9" width="17" customWidth="1"/>
  </cols>
  <sheetData>
    <row r="1" spans="1:11" ht="15.75">
      <c r="A1" s="471" t="s">
        <v>166</v>
      </c>
      <c r="B1" s="471"/>
      <c r="C1" s="471"/>
      <c r="D1" s="471"/>
      <c r="E1" s="471"/>
      <c r="F1" s="471"/>
      <c r="G1" s="471"/>
      <c r="H1" s="471"/>
      <c r="I1" s="471"/>
      <c r="J1" s="369"/>
      <c r="K1" s="369"/>
    </row>
    <row r="2" spans="1:11" ht="15.75">
      <c r="A2" s="471" t="s">
        <v>151</v>
      </c>
      <c r="B2" s="471"/>
      <c r="C2" s="471"/>
      <c r="D2" s="471"/>
      <c r="E2" s="471"/>
      <c r="F2" s="471"/>
      <c r="G2" s="471"/>
      <c r="H2" s="471"/>
      <c r="I2" s="471"/>
      <c r="J2" s="369"/>
      <c r="K2" s="369"/>
    </row>
    <row r="3" spans="1:11" ht="15.75">
      <c r="A3" s="471" t="s">
        <v>152</v>
      </c>
      <c r="B3" s="471"/>
      <c r="C3" s="471"/>
      <c r="D3" s="471"/>
      <c r="E3" s="471"/>
      <c r="F3" s="471"/>
      <c r="G3" s="471"/>
      <c r="H3" s="471"/>
      <c r="I3" s="471"/>
      <c r="J3" s="369"/>
      <c r="K3" s="369"/>
    </row>
    <row r="5" spans="1:11" ht="15.75">
      <c r="A5" s="463" t="s">
        <v>153</v>
      </c>
      <c r="B5" s="464"/>
      <c r="C5" s="464"/>
      <c r="D5" s="464"/>
      <c r="E5" s="464"/>
      <c r="F5" s="464"/>
      <c r="G5" s="464"/>
      <c r="H5" s="464"/>
      <c r="I5" s="464"/>
      <c r="J5" s="382"/>
      <c r="K5" s="382"/>
    </row>
    <row r="7" spans="1:11" ht="30.75" customHeight="1">
      <c r="A7" s="465" t="s">
        <v>154</v>
      </c>
      <c r="B7" s="465"/>
      <c r="C7" s="465"/>
      <c r="D7" s="465"/>
      <c r="E7" s="465"/>
      <c r="F7" s="465"/>
      <c r="G7" s="465"/>
      <c r="H7" s="465"/>
      <c r="I7" s="465"/>
      <c r="J7" s="370"/>
      <c r="K7" s="370"/>
    </row>
    <row r="8" spans="1:11" ht="14.25" customHeight="1"/>
    <row r="9" spans="1:11" ht="18.75" customHeight="1">
      <c r="A9" s="465" t="s">
        <v>179</v>
      </c>
      <c r="B9" s="466"/>
      <c r="C9" s="466"/>
      <c r="D9" s="466"/>
      <c r="E9" s="466"/>
      <c r="F9" s="466"/>
      <c r="G9" s="466"/>
      <c r="H9" s="466"/>
      <c r="I9" s="466"/>
      <c r="J9" s="383"/>
      <c r="K9" s="383"/>
    </row>
    <row r="10" spans="1:11" ht="15.75">
      <c r="A10" s="371"/>
      <c r="B10" s="467" t="s">
        <v>155</v>
      </c>
      <c r="C10" s="467"/>
      <c r="D10" s="372" t="s">
        <v>156</v>
      </c>
      <c r="E10" s="451">
        <v>3</v>
      </c>
      <c r="F10" s="373" t="s">
        <v>157</v>
      </c>
      <c r="G10" s="373"/>
      <c r="H10" s="373"/>
      <c r="I10" s="373"/>
      <c r="J10" s="373"/>
      <c r="K10" s="373"/>
    </row>
    <row r="11" spans="1:11" ht="15.75">
      <c r="A11" s="371"/>
      <c r="B11" s="468" t="s">
        <v>158</v>
      </c>
      <c r="C11" s="468"/>
      <c r="D11" s="374" t="s">
        <v>156</v>
      </c>
      <c r="E11" s="452">
        <v>4</v>
      </c>
      <c r="F11" s="375" t="s">
        <v>159</v>
      </c>
      <c r="G11" s="375"/>
      <c r="H11" s="375"/>
      <c r="I11" s="373"/>
      <c r="J11" s="373"/>
      <c r="K11" s="373"/>
    </row>
    <row r="12" spans="1:11" ht="15.75">
      <c r="A12" s="371"/>
      <c r="B12" s="467" t="s">
        <v>160</v>
      </c>
      <c r="C12" s="467"/>
      <c r="D12" s="372" t="s">
        <v>156</v>
      </c>
      <c r="E12" s="372">
        <v>0</v>
      </c>
      <c r="F12" s="390" t="s">
        <v>161</v>
      </c>
      <c r="G12" s="390"/>
      <c r="H12" s="390"/>
      <c r="I12" s="373"/>
      <c r="J12" s="373"/>
      <c r="K12" s="373"/>
    </row>
    <row r="13" spans="1:11" ht="15.75">
      <c r="A13" s="371"/>
      <c r="B13" s="376"/>
      <c r="C13" s="376"/>
      <c r="D13" s="377"/>
      <c r="E13" s="372"/>
      <c r="F13" s="376"/>
      <c r="G13" s="376"/>
      <c r="H13" s="376"/>
      <c r="I13" s="373"/>
      <c r="J13" s="373"/>
      <c r="K13" s="373"/>
    </row>
    <row r="14" spans="1:11" ht="15.75">
      <c r="A14" s="371"/>
      <c r="B14" s="469" t="s">
        <v>167</v>
      </c>
      <c r="C14" s="469"/>
      <c r="D14" s="469"/>
      <c r="E14" s="469"/>
      <c r="F14" s="469"/>
      <c r="G14" s="469"/>
      <c r="H14" s="373"/>
      <c r="I14" s="373"/>
      <c r="J14" s="373"/>
      <c r="K14" s="373"/>
    </row>
    <row r="17" spans="2:11">
      <c r="B17" s="378"/>
      <c r="C17" s="378"/>
      <c r="D17" s="378"/>
      <c r="E17" s="378"/>
      <c r="F17" s="378"/>
      <c r="G17" s="378"/>
      <c r="H17" s="378"/>
      <c r="I17" s="378"/>
      <c r="J17" s="378"/>
      <c r="K17" s="378"/>
    </row>
    <row r="18" spans="2:11">
      <c r="B18" s="378"/>
      <c r="C18" s="378"/>
      <c r="D18" s="378"/>
      <c r="E18" s="378"/>
      <c r="F18" s="378"/>
      <c r="G18" s="378"/>
      <c r="H18" s="378"/>
      <c r="I18" s="378"/>
      <c r="J18" s="378"/>
      <c r="K18" s="378"/>
    </row>
    <row r="19" spans="2:11">
      <c r="B19" s="378"/>
      <c r="C19" s="378"/>
      <c r="D19" s="378"/>
      <c r="E19" s="378"/>
      <c r="F19" s="378"/>
      <c r="G19" s="378"/>
      <c r="H19" s="378"/>
      <c r="I19" s="378"/>
      <c r="J19" s="378"/>
      <c r="K19" s="378"/>
    </row>
    <row r="20" spans="2:11">
      <c r="B20" s="378"/>
      <c r="C20" s="378"/>
      <c r="D20" s="378"/>
      <c r="E20" s="378"/>
      <c r="F20" s="378"/>
      <c r="G20" s="378"/>
      <c r="H20" s="378"/>
      <c r="I20" s="378"/>
      <c r="J20" s="378"/>
      <c r="K20" s="378"/>
    </row>
    <row r="21" spans="2:11">
      <c r="B21" s="378"/>
      <c r="C21" s="378"/>
      <c r="D21" s="378"/>
      <c r="E21" s="378"/>
      <c r="F21" s="378"/>
      <c r="G21" s="378"/>
      <c r="H21" s="378"/>
      <c r="I21" s="378"/>
      <c r="J21" s="378"/>
      <c r="K21" s="378"/>
    </row>
    <row r="22" spans="2:11">
      <c r="B22" s="378"/>
      <c r="C22" s="378"/>
      <c r="D22" s="378"/>
      <c r="E22" s="378"/>
      <c r="F22" s="378"/>
      <c r="G22" s="378"/>
      <c r="H22" s="378"/>
      <c r="I22" s="378"/>
      <c r="J22" s="378"/>
      <c r="K22" s="378"/>
    </row>
    <row r="23" spans="2:11">
      <c r="B23" s="378"/>
      <c r="C23" s="378"/>
      <c r="D23" s="378"/>
      <c r="E23" s="378"/>
      <c r="F23" s="378"/>
      <c r="G23" s="378"/>
      <c r="H23" s="378"/>
      <c r="I23" s="378"/>
      <c r="J23" s="378"/>
      <c r="K23" s="378"/>
    </row>
    <row r="24" spans="2:11">
      <c r="B24" s="378"/>
      <c r="C24" s="378"/>
      <c r="D24" s="378"/>
      <c r="E24" s="378"/>
      <c r="F24" s="378"/>
      <c r="G24" s="378"/>
      <c r="H24" s="378"/>
      <c r="I24" s="378"/>
      <c r="J24" s="378"/>
      <c r="K24" s="378"/>
    </row>
    <row r="25" spans="2:11">
      <c r="B25" s="378"/>
      <c r="C25" s="378"/>
      <c r="D25" s="378"/>
      <c r="E25" s="378"/>
      <c r="F25" s="378"/>
      <c r="G25" s="378"/>
      <c r="H25" s="378"/>
      <c r="I25" s="378"/>
      <c r="J25" s="378"/>
      <c r="K25" s="378"/>
    </row>
    <row r="26" spans="2:11">
      <c r="B26" s="378"/>
      <c r="C26" s="378"/>
      <c r="D26" s="378"/>
      <c r="E26" s="378"/>
      <c r="F26" s="378"/>
      <c r="G26" s="378"/>
      <c r="H26" s="378"/>
      <c r="I26" s="378"/>
      <c r="J26" s="378"/>
      <c r="K26" s="378"/>
    </row>
    <row r="27" spans="2:11">
      <c r="B27" s="378"/>
      <c r="C27" s="378"/>
      <c r="D27" s="378"/>
      <c r="E27" s="378"/>
      <c r="F27" s="378"/>
      <c r="G27" s="378"/>
      <c r="H27" s="378"/>
      <c r="I27" s="378"/>
      <c r="J27" s="378"/>
      <c r="K27" s="378"/>
    </row>
    <row r="28" spans="2:11">
      <c r="B28" s="378"/>
      <c r="C28" s="378"/>
      <c r="D28" s="378"/>
      <c r="E28" s="378"/>
      <c r="F28" s="378"/>
      <c r="G28" s="378"/>
      <c r="H28" s="378"/>
      <c r="I28" s="378"/>
      <c r="J28" s="378"/>
      <c r="K28" s="378"/>
    </row>
    <row r="29" spans="2:11">
      <c r="B29" s="378"/>
      <c r="C29" s="378"/>
      <c r="D29" s="378"/>
      <c r="E29" s="378"/>
      <c r="F29" s="378"/>
      <c r="G29" s="378"/>
      <c r="H29" s="378"/>
      <c r="I29" s="378"/>
      <c r="J29" s="378"/>
      <c r="K29" s="378"/>
    </row>
    <row r="30" spans="2:11">
      <c r="B30" s="378"/>
      <c r="C30" s="378"/>
      <c r="D30" s="378"/>
      <c r="E30" s="378"/>
      <c r="F30" s="378"/>
      <c r="G30" s="378"/>
      <c r="H30" s="378"/>
      <c r="I30" s="378"/>
      <c r="J30" s="378"/>
      <c r="K30" s="378"/>
    </row>
    <row r="31" spans="2:11">
      <c r="B31" s="378"/>
      <c r="C31" s="378"/>
      <c r="D31" s="378"/>
      <c r="E31" s="378"/>
      <c r="F31" s="378"/>
      <c r="G31" s="378"/>
      <c r="H31" s="378"/>
      <c r="I31" s="378"/>
      <c r="J31" s="378"/>
      <c r="K31" s="378"/>
    </row>
    <row r="32" spans="2:11">
      <c r="B32" s="378"/>
      <c r="C32" s="378"/>
      <c r="D32" s="378"/>
      <c r="E32" s="378"/>
      <c r="F32" s="378"/>
      <c r="G32" s="378"/>
      <c r="H32" s="378"/>
      <c r="I32" s="378"/>
      <c r="J32" s="378"/>
      <c r="K32" s="378"/>
    </row>
    <row r="33" spans="1:11">
      <c r="B33" s="378"/>
      <c r="C33" s="378"/>
      <c r="D33" s="378"/>
      <c r="E33" s="378"/>
      <c r="F33" s="378"/>
      <c r="G33" s="378"/>
      <c r="H33" s="378"/>
      <c r="I33" s="378"/>
      <c r="J33" s="378"/>
      <c r="K33" s="378"/>
    </row>
    <row r="34" spans="1:11">
      <c r="B34" s="378"/>
      <c r="C34" s="378"/>
      <c r="D34" s="378"/>
      <c r="E34" s="378"/>
      <c r="F34" s="378"/>
      <c r="G34" s="378"/>
      <c r="H34" s="378"/>
      <c r="I34" s="378"/>
      <c r="J34" s="378"/>
      <c r="K34" s="378"/>
    </row>
    <row r="35" spans="1:11" ht="33" customHeight="1">
      <c r="A35" s="470" t="s">
        <v>162</v>
      </c>
      <c r="B35" s="462"/>
      <c r="C35" s="462"/>
      <c r="D35" s="462"/>
      <c r="E35" s="462"/>
      <c r="F35" s="462"/>
      <c r="G35" s="462"/>
      <c r="H35" s="462"/>
      <c r="I35" s="462"/>
      <c r="J35" s="379"/>
      <c r="K35" s="379"/>
    </row>
    <row r="36" spans="1:11" ht="30.75" customHeight="1">
      <c r="A36" s="461" t="s">
        <v>163</v>
      </c>
      <c r="B36" s="462"/>
      <c r="C36" s="462"/>
      <c r="D36" s="462"/>
      <c r="E36" s="462"/>
      <c r="F36" s="462"/>
      <c r="G36" s="462"/>
      <c r="H36" s="462"/>
      <c r="I36" s="462"/>
      <c r="J36" s="380"/>
      <c r="K36" s="380"/>
    </row>
    <row r="37" spans="1:11" ht="33.75" customHeight="1">
      <c r="A37" s="461" t="s">
        <v>164</v>
      </c>
      <c r="B37" s="462"/>
      <c r="C37" s="462"/>
      <c r="D37" s="462"/>
      <c r="E37" s="462"/>
      <c r="F37" s="462"/>
      <c r="G37" s="462"/>
      <c r="H37" s="462"/>
      <c r="I37" s="462"/>
      <c r="J37" s="381"/>
      <c r="K37" s="381"/>
    </row>
    <row r="38" spans="1:11" ht="41.25" customHeight="1">
      <c r="A38" s="461" t="s">
        <v>165</v>
      </c>
      <c r="B38" s="462"/>
      <c r="C38" s="462"/>
      <c r="D38" s="462"/>
      <c r="E38" s="462"/>
      <c r="F38" s="462"/>
      <c r="G38" s="462"/>
      <c r="H38" s="462"/>
      <c r="I38" s="462"/>
      <c r="J38" s="381"/>
      <c r="K38" s="381"/>
    </row>
  </sheetData>
  <mergeCells count="14">
    <mergeCell ref="A1:I1"/>
    <mergeCell ref="A2:I2"/>
    <mergeCell ref="A3:I3"/>
    <mergeCell ref="A7:I7"/>
    <mergeCell ref="A37:I37"/>
    <mergeCell ref="A38:I38"/>
    <mergeCell ref="A5:I5"/>
    <mergeCell ref="A9:I9"/>
    <mergeCell ref="B10:C10"/>
    <mergeCell ref="B11:C11"/>
    <mergeCell ref="B12:C12"/>
    <mergeCell ref="B14:G14"/>
    <mergeCell ref="A35:I35"/>
    <mergeCell ref="A36:I36"/>
  </mergeCells>
  <printOptions horizontalCentered="1"/>
  <pageMargins left="0.98425196850393704" right="0.39370078740157483"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3"/>
  <sheetViews>
    <sheetView zoomScaleNormal="100" zoomScaleSheetLayoutView="100" workbookViewId="0">
      <selection activeCell="U14" sqref="U14"/>
    </sheetView>
  </sheetViews>
  <sheetFormatPr defaultRowHeight="12.75"/>
  <cols>
    <col min="1" max="3" width="2.7109375" style="4" customWidth="1"/>
    <col min="4" max="4" width="32.42578125" style="4" customWidth="1"/>
    <col min="5" max="5" width="3" style="12" customWidth="1"/>
    <col min="6" max="6" width="3.140625" style="5" customWidth="1"/>
    <col min="7" max="7" width="7.7109375" style="6" customWidth="1"/>
    <col min="8" max="10" width="8.42578125" style="4" customWidth="1"/>
    <col min="11" max="11" width="30.7109375" style="4" customWidth="1"/>
    <col min="12" max="13" width="5.140625" style="4" customWidth="1"/>
    <col min="14" max="14" width="4.85546875" style="4" customWidth="1"/>
    <col min="15" max="15" width="31" style="4" customWidth="1"/>
    <col min="16" max="16" width="33.5703125" style="4" customWidth="1"/>
    <col min="17" max="16384" width="9.140625" style="3"/>
  </cols>
  <sheetData>
    <row r="1" spans="1:19" s="358" customFormat="1" ht="15.75" customHeight="1">
      <c r="A1" s="617" t="s">
        <v>144</v>
      </c>
      <c r="B1" s="617"/>
      <c r="C1" s="617"/>
      <c r="D1" s="617"/>
      <c r="E1" s="617"/>
      <c r="F1" s="617"/>
      <c r="G1" s="617"/>
      <c r="H1" s="617"/>
      <c r="I1" s="617"/>
      <c r="J1" s="617"/>
      <c r="K1" s="617"/>
      <c r="L1" s="617"/>
      <c r="M1" s="617"/>
      <c r="N1" s="617"/>
      <c r="O1" s="617"/>
      <c r="P1" s="617"/>
    </row>
    <row r="2" spans="1:19" ht="15.75" customHeight="1">
      <c r="A2" s="618" t="s">
        <v>145</v>
      </c>
      <c r="B2" s="618"/>
      <c r="C2" s="618"/>
      <c r="D2" s="618"/>
      <c r="E2" s="618"/>
      <c r="F2" s="618"/>
      <c r="G2" s="618"/>
      <c r="H2" s="618"/>
      <c r="I2" s="618"/>
      <c r="J2" s="618"/>
      <c r="K2" s="618"/>
      <c r="L2" s="619"/>
      <c r="M2" s="619"/>
      <c r="N2" s="619"/>
      <c r="O2" s="619"/>
      <c r="P2" s="619"/>
    </row>
    <row r="3" spans="1:19" ht="15" customHeight="1" thickBot="1">
      <c r="K3" s="201"/>
      <c r="L3" s="81"/>
      <c r="M3" s="81"/>
      <c r="N3" s="478" t="s">
        <v>52</v>
      </c>
      <c r="O3" s="478"/>
      <c r="P3" s="479"/>
    </row>
    <row r="4" spans="1:19" s="358" customFormat="1" ht="30" customHeight="1">
      <c r="A4" s="485" t="s">
        <v>34</v>
      </c>
      <c r="B4" s="488" t="s">
        <v>0</v>
      </c>
      <c r="C4" s="488" t="s">
        <v>1</v>
      </c>
      <c r="D4" s="491" t="s">
        <v>12</v>
      </c>
      <c r="E4" s="511" t="s">
        <v>2</v>
      </c>
      <c r="F4" s="514" t="s">
        <v>3</v>
      </c>
      <c r="G4" s="517" t="s">
        <v>4</v>
      </c>
      <c r="H4" s="500" t="s">
        <v>133</v>
      </c>
      <c r="I4" s="501"/>
      <c r="J4" s="502"/>
      <c r="K4" s="503" t="s">
        <v>134</v>
      </c>
      <c r="L4" s="504"/>
      <c r="M4" s="504"/>
      <c r="N4" s="504"/>
      <c r="O4" s="637" t="s">
        <v>135</v>
      </c>
      <c r="P4" s="480" t="s">
        <v>136</v>
      </c>
    </row>
    <row r="5" spans="1:19" s="358" customFormat="1" ht="33.75" customHeight="1">
      <c r="A5" s="486"/>
      <c r="B5" s="489"/>
      <c r="C5" s="489"/>
      <c r="D5" s="492"/>
      <c r="E5" s="512"/>
      <c r="F5" s="515"/>
      <c r="G5" s="518"/>
      <c r="H5" s="507" t="s">
        <v>137</v>
      </c>
      <c r="I5" s="509" t="s">
        <v>138</v>
      </c>
      <c r="J5" s="509" t="s">
        <v>139</v>
      </c>
      <c r="K5" s="498" t="s">
        <v>140</v>
      </c>
      <c r="L5" s="505" t="s">
        <v>141</v>
      </c>
      <c r="M5" s="505" t="s">
        <v>142</v>
      </c>
      <c r="N5" s="505" t="s">
        <v>143</v>
      </c>
      <c r="O5" s="638"/>
      <c r="P5" s="481"/>
    </row>
    <row r="6" spans="1:19" s="358" customFormat="1" ht="48" customHeight="1" thickBot="1">
      <c r="A6" s="487"/>
      <c r="B6" s="490"/>
      <c r="C6" s="490"/>
      <c r="D6" s="493"/>
      <c r="E6" s="513"/>
      <c r="F6" s="516"/>
      <c r="G6" s="519"/>
      <c r="H6" s="508"/>
      <c r="I6" s="510"/>
      <c r="J6" s="510"/>
      <c r="K6" s="499"/>
      <c r="L6" s="506"/>
      <c r="M6" s="506"/>
      <c r="N6" s="506"/>
      <c r="O6" s="639"/>
      <c r="P6" s="482"/>
    </row>
    <row r="7" spans="1:19" s="11" customFormat="1" ht="15" customHeight="1">
      <c r="A7" s="586" t="s">
        <v>24</v>
      </c>
      <c r="B7" s="587"/>
      <c r="C7" s="587"/>
      <c r="D7" s="587"/>
      <c r="E7" s="587"/>
      <c r="F7" s="587"/>
      <c r="G7" s="587"/>
      <c r="H7" s="587"/>
      <c r="I7" s="587"/>
      <c r="J7" s="587"/>
      <c r="K7" s="587"/>
      <c r="L7" s="90"/>
      <c r="M7" s="90"/>
      <c r="N7" s="90"/>
      <c r="O7" s="90"/>
      <c r="P7" s="91"/>
    </row>
    <row r="8" spans="1:19" s="11" customFormat="1" ht="14.25" customHeight="1">
      <c r="A8" s="588" t="s">
        <v>46</v>
      </c>
      <c r="B8" s="589"/>
      <c r="C8" s="589"/>
      <c r="D8" s="589"/>
      <c r="E8" s="589"/>
      <c r="F8" s="589"/>
      <c r="G8" s="589"/>
      <c r="H8" s="590"/>
      <c r="I8" s="590"/>
      <c r="J8" s="590"/>
      <c r="K8" s="590"/>
      <c r="L8" s="454"/>
      <c r="M8" s="454"/>
      <c r="N8" s="454"/>
      <c r="O8" s="454"/>
      <c r="P8" s="364"/>
    </row>
    <row r="9" spans="1:19" ht="54" customHeight="1">
      <c r="A9" s="456" t="s">
        <v>5</v>
      </c>
      <c r="B9" s="631" t="s">
        <v>25</v>
      </c>
      <c r="C9" s="632"/>
      <c r="D9" s="632"/>
      <c r="E9" s="632"/>
      <c r="F9" s="632"/>
      <c r="G9" s="633"/>
      <c r="H9" s="634" t="s">
        <v>146</v>
      </c>
      <c r="I9" s="634"/>
      <c r="J9" s="634"/>
      <c r="K9" s="453" t="s">
        <v>172</v>
      </c>
      <c r="L9" s="391">
        <v>37</v>
      </c>
      <c r="M9" s="391">
        <v>37</v>
      </c>
      <c r="N9" s="391">
        <v>37</v>
      </c>
      <c r="O9" s="366" t="s">
        <v>180</v>
      </c>
      <c r="P9" s="460"/>
    </row>
    <row r="10" spans="1:19" ht="39.75" customHeight="1">
      <c r="A10" s="360"/>
      <c r="B10" s="361"/>
      <c r="C10" s="362"/>
      <c r="D10" s="362"/>
      <c r="E10" s="362"/>
      <c r="F10" s="362"/>
      <c r="G10" s="362"/>
      <c r="H10" s="634" t="s">
        <v>146</v>
      </c>
      <c r="I10" s="634"/>
      <c r="J10" s="634"/>
      <c r="K10" s="453" t="s">
        <v>149</v>
      </c>
      <c r="L10" s="391">
        <v>2400</v>
      </c>
      <c r="M10" s="391">
        <v>2400</v>
      </c>
      <c r="N10" s="391">
        <v>6329</v>
      </c>
      <c r="O10" s="366" t="s">
        <v>181</v>
      </c>
      <c r="P10" s="460"/>
    </row>
    <row r="11" spans="1:19" ht="15" customHeight="1">
      <c r="A11" s="19" t="s">
        <v>5</v>
      </c>
      <c r="B11" s="16" t="s">
        <v>5</v>
      </c>
      <c r="C11" s="591" t="s">
        <v>26</v>
      </c>
      <c r="D11" s="592"/>
      <c r="E11" s="592"/>
      <c r="F11" s="592"/>
      <c r="G11" s="592"/>
      <c r="H11" s="593"/>
      <c r="I11" s="593"/>
      <c r="J11" s="593"/>
      <c r="K11" s="593"/>
      <c r="L11" s="455"/>
      <c r="M11" s="455"/>
      <c r="N11" s="455"/>
      <c r="O11" s="455"/>
      <c r="P11" s="365"/>
    </row>
    <row r="12" spans="1:19" ht="88.5" customHeight="1">
      <c r="A12" s="595" t="s">
        <v>5</v>
      </c>
      <c r="B12" s="598" t="s">
        <v>5</v>
      </c>
      <c r="C12" s="601" t="s">
        <v>5</v>
      </c>
      <c r="D12" s="607" t="s">
        <v>31</v>
      </c>
      <c r="E12" s="496" t="s">
        <v>30</v>
      </c>
      <c r="F12" s="529" t="s">
        <v>28</v>
      </c>
      <c r="G12" s="59" t="s">
        <v>22</v>
      </c>
      <c r="H12" s="74">
        <v>25</v>
      </c>
      <c r="I12" s="51">
        <v>25</v>
      </c>
      <c r="J12" s="58">
        <v>19.5</v>
      </c>
      <c r="K12" s="397" t="s">
        <v>99</v>
      </c>
      <c r="L12" s="398">
        <v>2</v>
      </c>
      <c r="M12" s="398">
        <v>2</v>
      </c>
      <c r="N12" s="398">
        <v>1</v>
      </c>
      <c r="O12" s="399" t="s">
        <v>186</v>
      </c>
      <c r="P12" s="400" t="s">
        <v>187</v>
      </c>
      <c r="R12" s="13"/>
      <c r="S12" s="13"/>
    </row>
    <row r="13" spans="1:19" ht="51.75" customHeight="1">
      <c r="A13" s="595"/>
      <c r="B13" s="598"/>
      <c r="C13" s="601"/>
      <c r="D13" s="607"/>
      <c r="E13" s="496"/>
      <c r="F13" s="529"/>
      <c r="G13" s="59"/>
      <c r="H13" s="74"/>
      <c r="I13" s="51"/>
      <c r="J13" s="74"/>
      <c r="K13" s="392" t="s">
        <v>93</v>
      </c>
      <c r="L13" s="393">
        <v>1</v>
      </c>
      <c r="M13" s="393">
        <v>1</v>
      </c>
      <c r="N13" s="394">
        <v>0</v>
      </c>
      <c r="O13" s="395"/>
      <c r="P13" s="396" t="s">
        <v>173</v>
      </c>
      <c r="R13" s="13"/>
      <c r="S13" s="13"/>
    </row>
    <row r="14" spans="1:19" ht="77.25" customHeight="1">
      <c r="A14" s="595"/>
      <c r="B14" s="598"/>
      <c r="C14" s="601"/>
      <c r="D14" s="607"/>
      <c r="E14" s="496"/>
      <c r="F14" s="529"/>
      <c r="G14" s="59"/>
      <c r="H14" s="74"/>
      <c r="I14" s="51"/>
      <c r="J14" s="74"/>
      <c r="K14" s="206" t="s">
        <v>117</v>
      </c>
      <c r="L14" s="207">
        <v>2</v>
      </c>
      <c r="M14" s="207">
        <v>2</v>
      </c>
      <c r="N14" s="207">
        <v>3</v>
      </c>
      <c r="O14" s="386" t="s">
        <v>182</v>
      </c>
      <c r="P14" s="387"/>
      <c r="Q14" s="13"/>
      <c r="R14" s="13"/>
      <c r="S14" s="13"/>
    </row>
    <row r="15" spans="1:19" ht="26.25" customHeight="1">
      <c r="A15" s="595"/>
      <c r="B15" s="598"/>
      <c r="C15" s="601"/>
      <c r="D15" s="607"/>
      <c r="E15" s="496"/>
      <c r="F15" s="529"/>
      <c r="G15" s="60"/>
      <c r="H15" s="92"/>
      <c r="I15" s="50"/>
      <c r="J15" s="102"/>
      <c r="K15" s="544" t="s">
        <v>100</v>
      </c>
      <c r="L15" s="208">
        <v>12</v>
      </c>
      <c r="M15" s="208">
        <v>12</v>
      </c>
      <c r="N15" s="208">
        <v>12</v>
      </c>
      <c r="O15" s="483"/>
      <c r="P15" s="209"/>
      <c r="Q15" s="13"/>
      <c r="R15" s="13"/>
      <c r="S15" s="13"/>
    </row>
    <row r="16" spans="1:19" ht="19.5" customHeight="1" thickBot="1">
      <c r="A16" s="596"/>
      <c r="B16" s="599"/>
      <c r="C16" s="602"/>
      <c r="D16" s="608"/>
      <c r="E16" s="497"/>
      <c r="F16" s="530"/>
      <c r="G16" s="101" t="s">
        <v>6</v>
      </c>
      <c r="H16" s="94">
        <f t="shared" ref="H16:J16" si="0">SUM(H12:H15)</f>
        <v>25</v>
      </c>
      <c r="I16" s="95">
        <f t="shared" si="0"/>
        <v>25</v>
      </c>
      <c r="J16" s="94">
        <f t="shared" si="0"/>
        <v>19.5</v>
      </c>
      <c r="K16" s="545"/>
      <c r="L16" s="210"/>
      <c r="M16" s="210"/>
      <c r="N16" s="210"/>
      <c r="O16" s="484"/>
      <c r="P16" s="211"/>
      <c r="Q16" s="13"/>
      <c r="R16" s="13"/>
      <c r="S16" s="13"/>
    </row>
    <row r="17" spans="1:21" ht="27" customHeight="1">
      <c r="A17" s="594" t="s">
        <v>5</v>
      </c>
      <c r="B17" s="597" t="s">
        <v>7</v>
      </c>
      <c r="C17" s="600" t="s">
        <v>7</v>
      </c>
      <c r="D17" s="603" t="s">
        <v>54</v>
      </c>
      <c r="E17" s="527" t="s">
        <v>42</v>
      </c>
      <c r="F17" s="528" t="s">
        <v>28</v>
      </c>
      <c r="G17" s="62" t="s">
        <v>22</v>
      </c>
      <c r="H17" s="161">
        <v>85</v>
      </c>
      <c r="I17" s="158">
        <v>85</v>
      </c>
      <c r="J17" s="159">
        <v>85</v>
      </c>
      <c r="K17" s="261" t="s">
        <v>101</v>
      </c>
      <c r="L17" s="457" t="s">
        <v>102</v>
      </c>
      <c r="M17" s="457" t="s">
        <v>102</v>
      </c>
      <c r="N17" s="457" t="s">
        <v>168</v>
      </c>
      <c r="O17" s="474" t="s">
        <v>188</v>
      </c>
      <c r="P17" s="476"/>
      <c r="Q17" s="8"/>
    </row>
    <row r="18" spans="1:21" ht="27" customHeight="1">
      <c r="A18" s="595"/>
      <c r="B18" s="598"/>
      <c r="C18" s="601"/>
      <c r="D18" s="604"/>
      <c r="E18" s="496"/>
      <c r="F18" s="529"/>
      <c r="G18" s="63"/>
      <c r="H18" s="74"/>
      <c r="I18" s="51"/>
      <c r="J18" s="74"/>
      <c r="K18" s="272" t="s">
        <v>118</v>
      </c>
      <c r="L18" s="267" t="s">
        <v>83</v>
      </c>
      <c r="M18" s="267" t="s">
        <v>83</v>
      </c>
      <c r="N18" s="267" t="s">
        <v>169</v>
      </c>
      <c r="O18" s="475"/>
      <c r="P18" s="477"/>
      <c r="Q18" s="8"/>
    </row>
    <row r="19" spans="1:21" ht="27" customHeight="1">
      <c r="A19" s="595"/>
      <c r="B19" s="598"/>
      <c r="C19" s="601"/>
      <c r="D19" s="604"/>
      <c r="E19" s="496"/>
      <c r="F19" s="529"/>
      <c r="G19" s="63"/>
      <c r="H19" s="74"/>
      <c r="I19" s="51"/>
      <c r="J19" s="74"/>
      <c r="K19" s="272" t="s">
        <v>108</v>
      </c>
      <c r="L19" s="267" t="s">
        <v>105</v>
      </c>
      <c r="M19" s="267" t="s">
        <v>105</v>
      </c>
      <c r="N19" s="267" t="s">
        <v>170</v>
      </c>
      <c r="O19" s="475"/>
      <c r="P19" s="477"/>
      <c r="Q19" s="8"/>
    </row>
    <row r="20" spans="1:21" ht="27.75" customHeight="1">
      <c r="A20" s="595"/>
      <c r="B20" s="598"/>
      <c r="C20" s="601"/>
      <c r="D20" s="604"/>
      <c r="E20" s="496"/>
      <c r="F20" s="529"/>
      <c r="G20" s="63"/>
      <c r="H20" s="74"/>
      <c r="I20" s="51"/>
      <c r="J20" s="74"/>
      <c r="K20" s="272" t="s">
        <v>119</v>
      </c>
      <c r="L20" s="267" t="s">
        <v>109</v>
      </c>
      <c r="M20" s="267" t="s">
        <v>109</v>
      </c>
      <c r="N20" s="267" t="s">
        <v>110</v>
      </c>
      <c r="O20" s="475"/>
      <c r="P20" s="477"/>
      <c r="Q20" s="8"/>
    </row>
    <row r="21" spans="1:21" ht="40.5" customHeight="1">
      <c r="A21" s="595"/>
      <c r="B21" s="598"/>
      <c r="C21" s="601"/>
      <c r="D21" s="604"/>
      <c r="E21" s="496"/>
      <c r="F21" s="529"/>
      <c r="G21" s="63"/>
      <c r="H21" s="74"/>
      <c r="I21" s="51"/>
      <c r="J21" s="74"/>
      <c r="K21" s="272" t="s">
        <v>111</v>
      </c>
      <c r="L21" s="267" t="s">
        <v>113</v>
      </c>
      <c r="M21" s="267" t="s">
        <v>113</v>
      </c>
      <c r="N21" s="267" t="s">
        <v>171</v>
      </c>
      <c r="O21" s="475"/>
      <c r="P21" s="477"/>
      <c r="Q21" s="8"/>
    </row>
    <row r="22" spans="1:21" ht="14.25" customHeight="1">
      <c r="A22" s="595"/>
      <c r="B22" s="598"/>
      <c r="C22" s="601"/>
      <c r="D22" s="605"/>
      <c r="E22" s="496"/>
      <c r="F22" s="529"/>
      <c r="G22" s="64"/>
      <c r="H22" s="92"/>
      <c r="I22" s="50"/>
      <c r="J22" s="102"/>
      <c r="K22" s="546" t="s">
        <v>112</v>
      </c>
      <c r="L22" s="274">
        <v>25</v>
      </c>
      <c r="M22" s="274">
        <v>25</v>
      </c>
      <c r="N22" s="274">
        <v>250</v>
      </c>
      <c r="O22" s="475"/>
      <c r="P22" s="477"/>
      <c r="Q22" s="8"/>
    </row>
    <row r="23" spans="1:21" ht="17.25" customHeight="1" thickBot="1">
      <c r="A23" s="596"/>
      <c r="B23" s="599"/>
      <c r="C23" s="602"/>
      <c r="D23" s="606"/>
      <c r="E23" s="497"/>
      <c r="F23" s="530"/>
      <c r="G23" s="101" t="s">
        <v>6</v>
      </c>
      <c r="H23" s="94">
        <f>SUM(H17:H22)</f>
        <v>85</v>
      </c>
      <c r="I23" s="95">
        <f>SUM(I17:I22)</f>
        <v>85</v>
      </c>
      <c r="J23" s="94">
        <f>SUM(J17:J22)</f>
        <v>85</v>
      </c>
      <c r="K23" s="547"/>
      <c r="L23" s="172"/>
      <c r="M23" s="172"/>
      <c r="N23" s="172"/>
      <c r="O23" s="172"/>
      <c r="P23" s="173"/>
      <c r="Q23" s="8"/>
      <c r="S23" s="23"/>
      <c r="T23" s="23"/>
    </row>
    <row r="24" spans="1:21" ht="157.5" customHeight="1">
      <c r="A24" s="609" t="s">
        <v>5</v>
      </c>
      <c r="B24" s="538" t="s">
        <v>7</v>
      </c>
      <c r="C24" s="541" t="s">
        <v>23</v>
      </c>
      <c r="D24" s="524" t="s">
        <v>81</v>
      </c>
      <c r="E24" s="527"/>
      <c r="F24" s="528" t="s">
        <v>28</v>
      </c>
      <c r="G24" s="62" t="s">
        <v>22</v>
      </c>
      <c r="H24" s="93">
        <v>106.7</v>
      </c>
      <c r="I24" s="49">
        <v>106.7</v>
      </c>
      <c r="J24" s="61">
        <v>14.7</v>
      </c>
      <c r="K24" s="401" t="s">
        <v>116</v>
      </c>
      <c r="L24" s="402" t="s">
        <v>83</v>
      </c>
      <c r="M24" s="403" t="s">
        <v>83</v>
      </c>
      <c r="N24" s="403" t="s">
        <v>174</v>
      </c>
      <c r="O24" s="404"/>
      <c r="P24" s="409" t="s">
        <v>189</v>
      </c>
      <c r="Q24" s="8"/>
    </row>
    <row r="25" spans="1:21" ht="21" customHeight="1">
      <c r="A25" s="610"/>
      <c r="B25" s="539"/>
      <c r="C25" s="542"/>
      <c r="D25" s="525"/>
      <c r="E25" s="496"/>
      <c r="F25" s="529"/>
      <c r="G25" s="64"/>
      <c r="H25" s="92"/>
      <c r="I25" s="50"/>
      <c r="J25" s="102"/>
      <c r="K25" s="614" t="s">
        <v>127</v>
      </c>
      <c r="L25" s="405">
        <v>100</v>
      </c>
      <c r="M25" s="405">
        <v>100</v>
      </c>
      <c r="N25" s="405">
        <v>0</v>
      </c>
      <c r="O25" s="405"/>
      <c r="P25" s="406"/>
      <c r="Q25" s="8"/>
    </row>
    <row r="26" spans="1:21" ht="17.25" customHeight="1" thickBot="1">
      <c r="A26" s="613"/>
      <c r="B26" s="540"/>
      <c r="C26" s="543"/>
      <c r="D26" s="526"/>
      <c r="E26" s="497"/>
      <c r="F26" s="530"/>
      <c r="G26" s="101" t="s">
        <v>6</v>
      </c>
      <c r="H26" s="94">
        <f>SUM(H24:H25)</f>
        <v>106.7</v>
      </c>
      <c r="I26" s="95">
        <f>SUM(I24:I25)</f>
        <v>106.7</v>
      </c>
      <c r="J26" s="94">
        <f>SUM(J24:J25)</f>
        <v>14.7</v>
      </c>
      <c r="K26" s="615"/>
      <c r="L26" s="407"/>
      <c r="M26" s="407"/>
      <c r="N26" s="407"/>
      <c r="O26" s="407"/>
      <c r="P26" s="408"/>
      <c r="Q26" s="8"/>
      <c r="S26" s="23"/>
      <c r="T26" s="23"/>
    </row>
    <row r="27" spans="1:21" ht="14.25" customHeight="1" thickBot="1">
      <c r="A27" s="21" t="s">
        <v>5</v>
      </c>
      <c r="B27" s="7" t="s">
        <v>7</v>
      </c>
      <c r="C27" s="611" t="s">
        <v>8</v>
      </c>
      <c r="D27" s="611"/>
      <c r="E27" s="611"/>
      <c r="F27" s="611"/>
      <c r="G27" s="612"/>
      <c r="H27" s="75">
        <f>H26+H23+H16</f>
        <v>216.7</v>
      </c>
      <c r="I27" s="54">
        <f>I26+I23+I16</f>
        <v>216.7</v>
      </c>
      <c r="J27" s="75">
        <f>J26+J23+J16</f>
        <v>119.2</v>
      </c>
      <c r="K27" s="458"/>
      <c r="L27" s="459"/>
      <c r="M27" s="459"/>
      <c r="N27" s="459"/>
      <c r="O27" s="459"/>
      <c r="P27" s="71"/>
    </row>
    <row r="28" spans="1:21" ht="14.25" customHeight="1" thickBot="1">
      <c r="A28" s="21" t="s">
        <v>5</v>
      </c>
      <c r="B28" s="533" t="s">
        <v>9</v>
      </c>
      <c r="C28" s="534"/>
      <c r="D28" s="534"/>
      <c r="E28" s="534"/>
      <c r="F28" s="534"/>
      <c r="G28" s="535"/>
      <c r="H28" s="76">
        <f t="shared" ref="H28:J28" si="1">H27</f>
        <v>216.7</v>
      </c>
      <c r="I28" s="55">
        <f t="shared" si="1"/>
        <v>216.7</v>
      </c>
      <c r="J28" s="76">
        <f t="shared" si="1"/>
        <v>119.2</v>
      </c>
      <c r="K28" s="355"/>
      <c r="L28" s="356"/>
      <c r="M28" s="356"/>
      <c r="N28" s="356"/>
      <c r="O28" s="356"/>
      <c r="P28" s="70"/>
      <c r="U28" s="25"/>
    </row>
    <row r="29" spans="1:21" ht="29.25" customHeight="1">
      <c r="A29" s="347" t="s">
        <v>7</v>
      </c>
      <c r="B29" s="631" t="s">
        <v>147</v>
      </c>
      <c r="C29" s="632"/>
      <c r="D29" s="632"/>
      <c r="E29" s="632"/>
      <c r="F29" s="632"/>
      <c r="G29" s="633"/>
      <c r="H29" s="635" t="s">
        <v>146</v>
      </c>
      <c r="I29" s="635"/>
      <c r="J29" s="635"/>
      <c r="K29" s="411" t="s">
        <v>148</v>
      </c>
      <c r="L29" s="412">
        <v>20</v>
      </c>
      <c r="M29" s="412">
        <v>20</v>
      </c>
      <c r="N29" s="410">
        <v>3.8</v>
      </c>
      <c r="O29" s="384" t="s">
        <v>190</v>
      </c>
      <c r="P29" s="367"/>
    </row>
    <row r="30" spans="1:21" ht="30" customHeight="1" thickBot="1">
      <c r="A30" s="347"/>
      <c r="B30" s="359"/>
      <c r="C30" s="363"/>
      <c r="D30" s="363"/>
      <c r="E30" s="363"/>
      <c r="F30" s="363"/>
      <c r="G30" s="363"/>
      <c r="H30" s="636" t="s">
        <v>146</v>
      </c>
      <c r="I30" s="636"/>
      <c r="J30" s="636"/>
      <c r="K30" s="413" t="s">
        <v>150</v>
      </c>
      <c r="L30" s="414">
        <v>5700</v>
      </c>
      <c r="M30" s="414">
        <v>5700</v>
      </c>
      <c r="N30" s="385">
        <v>5475</v>
      </c>
      <c r="O30" s="385" t="s">
        <v>190</v>
      </c>
      <c r="P30" s="368"/>
    </row>
    <row r="31" spans="1:21" ht="15.75" customHeight="1" thickBot="1">
      <c r="A31" s="20" t="s">
        <v>7</v>
      </c>
      <c r="B31" s="7" t="s">
        <v>5</v>
      </c>
      <c r="C31" s="531" t="s">
        <v>27</v>
      </c>
      <c r="D31" s="532"/>
      <c r="E31" s="532"/>
      <c r="F31" s="532"/>
      <c r="G31" s="532"/>
      <c r="H31" s="532"/>
      <c r="I31" s="532"/>
      <c r="J31" s="532"/>
      <c r="K31" s="532"/>
      <c r="L31" s="354"/>
      <c r="M31" s="354"/>
      <c r="N31" s="354"/>
      <c r="O31" s="354"/>
      <c r="P31" s="69"/>
    </row>
    <row r="32" spans="1:21" ht="24.75" customHeight="1">
      <c r="A32" s="609" t="s">
        <v>7</v>
      </c>
      <c r="B32" s="597" t="s">
        <v>5</v>
      </c>
      <c r="C32" s="536" t="s">
        <v>5</v>
      </c>
      <c r="D32" s="175" t="s">
        <v>45</v>
      </c>
      <c r="E32" s="351"/>
      <c r="F32" s="528" t="s">
        <v>28</v>
      </c>
      <c r="G32" s="215" t="s">
        <v>22</v>
      </c>
      <c r="H32" s="216">
        <v>229.1</v>
      </c>
      <c r="I32" s="216">
        <v>229.1</v>
      </c>
      <c r="J32" s="216">
        <v>168.9</v>
      </c>
      <c r="K32" s="182"/>
      <c r="L32" s="184"/>
      <c r="M32" s="184"/>
      <c r="N32" s="184"/>
      <c r="O32" s="357"/>
      <c r="P32" s="315"/>
      <c r="Q32" s="13"/>
    </row>
    <row r="33" spans="1:35" ht="117.75" customHeight="1">
      <c r="A33" s="610"/>
      <c r="B33" s="598"/>
      <c r="C33" s="537"/>
      <c r="D33" s="191" t="s">
        <v>44</v>
      </c>
      <c r="E33" s="162" t="s">
        <v>43</v>
      </c>
      <c r="F33" s="529"/>
      <c r="G33" s="417"/>
      <c r="H33" s="418"/>
      <c r="I33" s="418"/>
      <c r="J33" s="419"/>
      <c r="K33" s="44" t="s">
        <v>97</v>
      </c>
      <c r="L33" s="121">
        <v>2</v>
      </c>
      <c r="M33" s="121">
        <v>2</v>
      </c>
      <c r="N33" s="121">
        <v>1</v>
      </c>
      <c r="O33" s="415" t="s">
        <v>191</v>
      </c>
      <c r="P33" s="316"/>
      <c r="Q33" s="14"/>
    </row>
    <row r="34" spans="1:35" ht="117" customHeight="1">
      <c r="A34" s="352"/>
      <c r="B34" s="349"/>
      <c r="C34" s="202"/>
      <c r="D34" s="520" t="s">
        <v>48</v>
      </c>
      <c r="E34" s="496" t="s">
        <v>50</v>
      </c>
      <c r="F34" s="523"/>
      <c r="G34" s="42"/>
      <c r="H34" s="78"/>
      <c r="I34" s="78"/>
      <c r="J34" s="51"/>
      <c r="K34" s="420" t="s">
        <v>51</v>
      </c>
      <c r="L34" s="421">
        <v>1</v>
      </c>
      <c r="M34" s="421">
        <v>1</v>
      </c>
      <c r="N34" s="421">
        <v>0.7</v>
      </c>
      <c r="O34" s="422"/>
      <c r="P34" s="423" t="s">
        <v>192</v>
      </c>
    </row>
    <row r="35" spans="1:35" ht="54.75" customHeight="1">
      <c r="A35" s="352"/>
      <c r="B35" s="349"/>
      <c r="C35" s="202"/>
      <c r="D35" s="521"/>
      <c r="E35" s="522"/>
      <c r="F35" s="523"/>
      <c r="G35" s="283" t="s">
        <v>39</v>
      </c>
      <c r="H35" s="77">
        <v>72</v>
      </c>
      <c r="I35" s="77">
        <v>72</v>
      </c>
      <c r="J35" s="50">
        <v>72</v>
      </c>
      <c r="K35" s="424" t="s">
        <v>96</v>
      </c>
      <c r="L35" s="425">
        <v>1</v>
      </c>
      <c r="M35" s="425">
        <v>1</v>
      </c>
      <c r="N35" s="425">
        <v>0</v>
      </c>
      <c r="O35" s="426"/>
      <c r="P35" s="427" t="s">
        <v>175</v>
      </c>
    </row>
    <row r="36" spans="1:35" ht="88.5" customHeight="1">
      <c r="A36" s="352"/>
      <c r="B36" s="349"/>
      <c r="C36" s="202"/>
      <c r="D36" s="566" t="s">
        <v>87</v>
      </c>
      <c r="E36" s="568" t="s">
        <v>50</v>
      </c>
      <c r="F36" s="523"/>
      <c r="G36" s="42"/>
      <c r="H36" s="78"/>
      <c r="I36" s="78"/>
      <c r="J36" s="51"/>
      <c r="K36" s="430" t="s">
        <v>120</v>
      </c>
      <c r="L36" s="431">
        <v>1</v>
      </c>
      <c r="M36" s="431">
        <v>1</v>
      </c>
      <c r="N36" s="432">
        <v>0</v>
      </c>
      <c r="O36" s="433"/>
      <c r="P36" s="434" t="s">
        <v>193</v>
      </c>
    </row>
    <row r="37" spans="1:35" ht="129.75" customHeight="1">
      <c r="A37" s="352"/>
      <c r="B37" s="349"/>
      <c r="C37" s="202"/>
      <c r="D37" s="559"/>
      <c r="E37" s="496"/>
      <c r="F37" s="523"/>
      <c r="G37" s="42"/>
      <c r="H37" s="78"/>
      <c r="I37" s="78"/>
      <c r="J37" s="51"/>
      <c r="K37" s="141" t="s">
        <v>98</v>
      </c>
      <c r="L37" s="135">
        <v>3</v>
      </c>
      <c r="M37" s="135">
        <v>3</v>
      </c>
      <c r="N37" s="137">
        <v>3</v>
      </c>
      <c r="O37" s="428" t="s">
        <v>194</v>
      </c>
      <c r="P37" s="429"/>
    </row>
    <row r="38" spans="1:35" ht="40.5" customHeight="1">
      <c r="A38" s="389"/>
      <c r="B38" s="388"/>
      <c r="C38" s="416"/>
      <c r="D38" s="567"/>
      <c r="E38" s="569"/>
      <c r="F38" s="549"/>
      <c r="G38" s="283"/>
      <c r="H38" s="77"/>
      <c r="I38" s="77"/>
      <c r="J38" s="50"/>
      <c r="K38" s="435" t="s">
        <v>79</v>
      </c>
      <c r="L38" s="436">
        <v>2</v>
      </c>
      <c r="M38" s="436">
        <v>2</v>
      </c>
      <c r="N38" s="437">
        <v>1</v>
      </c>
      <c r="O38" s="438"/>
      <c r="P38" s="439" t="s">
        <v>183</v>
      </c>
    </row>
    <row r="39" spans="1:35" ht="54.75" customHeight="1">
      <c r="A39" s="352"/>
      <c r="B39" s="349"/>
      <c r="C39" s="202"/>
      <c r="D39" s="559" t="s">
        <v>88</v>
      </c>
      <c r="E39" s="496" t="s">
        <v>50</v>
      </c>
      <c r="F39" s="564"/>
      <c r="G39" s="42"/>
      <c r="H39" s="78"/>
      <c r="I39" s="78"/>
      <c r="J39" s="78"/>
      <c r="K39" s="392" t="s">
        <v>80</v>
      </c>
      <c r="L39" s="393">
        <v>1</v>
      </c>
      <c r="M39" s="393">
        <v>1</v>
      </c>
      <c r="N39" s="440">
        <v>0</v>
      </c>
      <c r="O39" s="441"/>
      <c r="P39" s="442" t="s">
        <v>176</v>
      </c>
    </row>
    <row r="40" spans="1:35" ht="141.75" customHeight="1">
      <c r="A40" s="352"/>
      <c r="B40" s="349"/>
      <c r="C40" s="202"/>
      <c r="D40" s="559"/>
      <c r="E40" s="496"/>
      <c r="F40" s="564"/>
      <c r="G40" s="42"/>
      <c r="H40" s="78"/>
      <c r="I40" s="78"/>
      <c r="J40" s="78"/>
      <c r="K40" s="443" t="s">
        <v>177</v>
      </c>
      <c r="L40" s="444">
        <v>4</v>
      </c>
      <c r="M40" s="444">
        <v>4</v>
      </c>
      <c r="N40" s="445">
        <v>2</v>
      </c>
      <c r="O40" s="446" t="s">
        <v>195</v>
      </c>
      <c r="P40" s="447" t="s">
        <v>196</v>
      </c>
    </row>
    <row r="41" spans="1:35" ht="30" customHeight="1">
      <c r="A41" s="352"/>
      <c r="B41" s="349"/>
      <c r="C41" s="202"/>
      <c r="D41" s="560"/>
      <c r="E41" s="562"/>
      <c r="F41" s="564"/>
      <c r="G41" s="35"/>
      <c r="H41" s="103"/>
      <c r="I41" s="103"/>
      <c r="J41" s="52"/>
      <c r="K41" s="570" t="s">
        <v>178</v>
      </c>
      <c r="L41" s="448">
        <v>30</v>
      </c>
      <c r="M41" s="448">
        <v>30</v>
      </c>
      <c r="N41" s="449">
        <v>15</v>
      </c>
      <c r="O41" s="494" t="s">
        <v>198</v>
      </c>
      <c r="P41" s="472" t="s">
        <v>197</v>
      </c>
    </row>
    <row r="42" spans="1:35" ht="26.25" customHeight="1" thickBot="1">
      <c r="A42" s="353"/>
      <c r="B42" s="350"/>
      <c r="C42" s="203"/>
      <c r="D42" s="561"/>
      <c r="E42" s="563"/>
      <c r="F42" s="565"/>
      <c r="G42" s="204" t="s">
        <v>6</v>
      </c>
      <c r="H42" s="95">
        <f>SUM(H32:H41)</f>
        <v>301.10000000000002</v>
      </c>
      <c r="I42" s="95">
        <f>SUM(I32:I41)</f>
        <v>301.10000000000002</v>
      </c>
      <c r="J42" s="95">
        <f>SUM(J32:J41)</f>
        <v>240.9</v>
      </c>
      <c r="K42" s="571"/>
      <c r="L42" s="450"/>
      <c r="M42" s="450"/>
      <c r="N42" s="450"/>
      <c r="O42" s="495"/>
      <c r="P42" s="473"/>
      <c r="Q42" s="13"/>
    </row>
    <row r="43" spans="1:35" ht="14.25" customHeight="1" thickBot="1">
      <c r="A43" s="348" t="s">
        <v>7</v>
      </c>
      <c r="B43" s="350" t="s">
        <v>5</v>
      </c>
      <c r="C43" s="556" t="s">
        <v>8</v>
      </c>
      <c r="D43" s="557"/>
      <c r="E43" s="557"/>
      <c r="F43" s="557"/>
      <c r="G43" s="557"/>
      <c r="H43" s="126">
        <f>H42</f>
        <v>301.10000000000002</v>
      </c>
      <c r="I43" s="54">
        <f t="shared" ref="H43:J44" si="2">I42</f>
        <v>301.10000000000002</v>
      </c>
      <c r="J43" s="54">
        <f t="shared" si="2"/>
        <v>240.9</v>
      </c>
      <c r="K43" s="140"/>
      <c r="L43" s="88"/>
      <c r="M43" s="88"/>
      <c r="N43" s="88"/>
      <c r="O43" s="88"/>
      <c r="P43" s="89"/>
    </row>
    <row r="44" spans="1:35" ht="14.25" customHeight="1" thickBot="1">
      <c r="A44" s="20" t="s">
        <v>7</v>
      </c>
      <c r="B44" s="533" t="s">
        <v>9</v>
      </c>
      <c r="C44" s="534"/>
      <c r="D44" s="534"/>
      <c r="E44" s="534"/>
      <c r="F44" s="534"/>
      <c r="G44" s="534"/>
      <c r="H44" s="79">
        <f t="shared" si="2"/>
        <v>301.10000000000002</v>
      </c>
      <c r="I44" s="55">
        <f t="shared" si="2"/>
        <v>301.10000000000002</v>
      </c>
      <c r="J44" s="55">
        <f t="shared" si="2"/>
        <v>240.9</v>
      </c>
      <c r="K44" s="256"/>
      <c r="L44" s="257"/>
      <c r="M44" s="345"/>
      <c r="N44" s="257"/>
      <c r="O44" s="345"/>
      <c r="P44" s="70"/>
    </row>
    <row r="45" spans="1:35" ht="14.25" customHeight="1" thickBot="1">
      <c r="A45" s="15" t="s">
        <v>5</v>
      </c>
      <c r="B45" s="572" t="s">
        <v>17</v>
      </c>
      <c r="C45" s="573"/>
      <c r="D45" s="573"/>
      <c r="E45" s="573"/>
      <c r="F45" s="573"/>
      <c r="G45" s="573"/>
      <c r="H45" s="80">
        <f>H44+H28</f>
        <v>517.79999999999995</v>
      </c>
      <c r="I45" s="56">
        <f>I44+I28</f>
        <v>517.79999999999995</v>
      </c>
      <c r="J45" s="56">
        <f>J44+J28</f>
        <v>360.1</v>
      </c>
      <c r="K45" s="258"/>
      <c r="L45" s="259"/>
      <c r="M45" s="346"/>
      <c r="N45" s="259"/>
      <c r="O45" s="346"/>
      <c r="P45" s="72"/>
    </row>
    <row r="46" spans="1:35" s="10" customFormat="1" ht="17.25" customHeight="1">
      <c r="A46" s="630" t="s">
        <v>184</v>
      </c>
      <c r="B46" s="630"/>
      <c r="C46" s="630"/>
      <c r="D46" s="630"/>
      <c r="E46" s="630"/>
      <c r="F46" s="630"/>
      <c r="G46" s="630"/>
      <c r="H46" s="630"/>
      <c r="I46" s="630"/>
      <c r="J46" s="630"/>
      <c r="K46" s="630"/>
      <c r="L46" s="630"/>
      <c r="M46" s="630"/>
      <c r="N46" s="630"/>
      <c r="O46" s="630"/>
      <c r="P46" s="630"/>
      <c r="Q46" s="9"/>
      <c r="R46" s="9"/>
      <c r="S46" s="9"/>
    </row>
    <row r="47" spans="1:35" s="10" customFormat="1" ht="17.25" customHeight="1">
      <c r="A47" s="630" t="s">
        <v>185</v>
      </c>
      <c r="B47" s="630"/>
      <c r="C47" s="630"/>
      <c r="D47" s="630"/>
      <c r="E47" s="630"/>
      <c r="F47" s="630"/>
      <c r="G47" s="630"/>
      <c r="H47" s="630"/>
      <c r="I47" s="630"/>
      <c r="J47" s="630"/>
      <c r="K47" s="630"/>
      <c r="L47" s="630"/>
      <c r="M47" s="630"/>
      <c r="N47" s="630"/>
      <c r="O47" s="630"/>
      <c r="P47" s="630"/>
      <c r="Q47" s="9"/>
      <c r="R47" s="9"/>
      <c r="S47" s="9"/>
    </row>
    <row r="48" spans="1:35" s="10" customFormat="1" ht="17.25" customHeight="1">
      <c r="A48" s="548"/>
      <c r="B48" s="548"/>
      <c r="C48" s="548"/>
      <c r="D48" s="548"/>
      <c r="E48" s="548"/>
      <c r="F48" s="548"/>
      <c r="G48" s="548"/>
      <c r="H48" s="548"/>
      <c r="I48" s="548"/>
      <c r="J48" s="548"/>
      <c r="K48" s="548"/>
      <c r="L48" s="193"/>
      <c r="M48" s="344"/>
      <c r="N48" s="193"/>
      <c r="O48" s="344"/>
      <c r="P48" s="193"/>
      <c r="Q48" s="9"/>
      <c r="R48" s="9"/>
      <c r="S48" s="9"/>
      <c r="T48" s="9"/>
      <c r="U48" s="9"/>
      <c r="V48" s="9"/>
      <c r="W48" s="9"/>
      <c r="X48" s="9"/>
      <c r="Y48" s="9"/>
      <c r="Z48" s="9"/>
      <c r="AA48" s="9"/>
      <c r="AB48" s="9"/>
      <c r="AC48" s="9"/>
      <c r="AD48" s="9"/>
      <c r="AE48" s="9"/>
      <c r="AF48" s="9"/>
      <c r="AG48" s="9"/>
      <c r="AH48" s="9"/>
      <c r="AI48" s="9"/>
    </row>
    <row r="49" spans="1:36" s="10" customFormat="1" ht="14.25" customHeight="1" thickBot="1">
      <c r="A49" s="558" t="s">
        <v>13</v>
      </c>
      <c r="B49" s="558"/>
      <c r="C49" s="558"/>
      <c r="D49" s="558"/>
      <c r="E49" s="558"/>
      <c r="F49" s="558"/>
      <c r="G49" s="558"/>
      <c r="H49" s="198"/>
      <c r="I49" s="198"/>
      <c r="J49" s="198"/>
      <c r="K49" s="2"/>
      <c r="L49" s="2"/>
      <c r="M49" s="2"/>
      <c r="N49" s="2"/>
      <c r="O49" s="2"/>
      <c r="P49" s="2"/>
      <c r="Q49" s="9"/>
      <c r="R49" s="9"/>
      <c r="S49" s="9"/>
      <c r="T49" s="9"/>
      <c r="U49" s="9"/>
      <c r="V49" s="9"/>
      <c r="W49" s="9"/>
      <c r="X49" s="9"/>
      <c r="Y49" s="9"/>
      <c r="Z49" s="9"/>
      <c r="AA49" s="9"/>
      <c r="AB49" s="9"/>
      <c r="AC49" s="9"/>
      <c r="AD49" s="9"/>
      <c r="AE49" s="9"/>
      <c r="AF49" s="9"/>
      <c r="AG49" s="9"/>
      <c r="AH49" s="9"/>
      <c r="AI49" s="9"/>
      <c r="AJ49" s="9"/>
    </row>
    <row r="50" spans="1:36" s="10" customFormat="1" ht="14.25" customHeight="1">
      <c r="A50" s="620" t="s">
        <v>10</v>
      </c>
      <c r="B50" s="621"/>
      <c r="C50" s="621"/>
      <c r="D50" s="621"/>
      <c r="E50" s="621"/>
      <c r="F50" s="621"/>
      <c r="G50" s="622"/>
      <c r="H50" s="626" t="s">
        <v>137</v>
      </c>
      <c r="I50" s="628" t="s">
        <v>138</v>
      </c>
      <c r="J50" s="628" t="s">
        <v>139</v>
      </c>
      <c r="K50" s="2"/>
      <c r="L50" s="2"/>
      <c r="M50" s="2"/>
      <c r="N50" s="2"/>
      <c r="O50" s="2"/>
      <c r="P50" s="2"/>
      <c r="Q50" s="9"/>
      <c r="R50" s="9"/>
      <c r="S50" s="9"/>
      <c r="T50" s="9"/>
      <c r="U50" s="9"/>
      <c r="V50" s="9"/>
      <c r="W50" s="9"/>
      <c r="X50" s="9"/>
      <c r="Y50" s="9"/>
      <c r="Z50" s="9"/>
      <c r="AA50" s="9"/>
      <c r="AB50" s="9"/>
      <c r="AC50" s="9"/>
      <c r="AD50" s="9"/>
      <c r="AE50" s="9"/>
      <c r="AF50" s="9"/>
      <c r="AG50" s="9"/>
      <c r="AH50" s="9"/>
      <c r="AI50" s="9"/>
      <c r="AJ50" s="9"/>
    </row>
    <row r="51" spans="1:36" ht="63" customHeight="1" thickBot="1">
      <c r="A51" s="623"/>
      <c r="B51" s="624"/>
      <c r="C51" s="624"/>
      <c r="D51" s="624"/>
      <c r="E51" s="624"/>
      <c r="F51" s="624"/>
      <c r="G51" s="625"/>
      <c r="H51" s="627"/>
      <c r="I51" s="629"/>
      <c r="J51" s="629"/>
      <c r="K51" s="65"/>
    </row>
    <row r="52" spans="1:36" ht="14.25" customHeight="1">
      <c r="A52" s="550" t="s">
        <v>14</v>
      </c>
      <c r="B52" s="551"/>
      <c r="C52" s="551"/>
      <c r="D52" s="551"/>
      <c r="E52" s="551"/>
      <c r="F52" s="551"/>
      <c r="G52" s="552"/>
      <c r="H52" s="197">
        <f>SUM(H53:H54)</f>
        <v>445.8</v>
      </c>
      <c r="I52" s="153">
        <f>SUM(I53:I54)</f>
        <v>445.8</v>
      </c>
      <c r="J52" s="153">
        <f>SUM(J53:J54)</f>
        <v>288.10000000000002</v>
      </c>
    </row>
    <row r="53" spans="1:36" ht="14.25" customHeight="1">
      <c r="A53" s="553" t="s">
        <v>19</v>
      </c>
      <c r="B53" s="554"/>
      <c r="C53" s="554"/>
      <c r="D53" s="554"/>
      <c r="E53" s="554"/>
      <c r="F53" s="554"/>
      <c r="G53" s="555"/>
      <c r="H53" s="195">
        <f>SUMIF(G8:G45,"SB",H8:H45)</f>
        <v>445.8</v>
      </c>
      <c r="I53" s="154">
        <f>SUMIF(G8:G45,"SB",I8:I45)</f>
        <v>445.8</v>
      </c>
      <c r="J53" s="154">
        <f>SUMIF(G8:G45,"SB",J8:J45)</f>
        <v>288.10000000000002</v>
      </c>
    </row>
    <row r="54" spans="1:36" ht="14.25" customHeight="1">
      <c r="A54" s="577" t="s">
        <v>20</v>
      </c>
      <c r="B54" s="578"/>
      <c r="C54" s="578"/>
      <c r="D54" s="578"/>
      <c r="E54" s="578"/>
      <c r="F54" s="578"/>
      <c r="G54" s="579"/>
      <c r="H54" s="195">
        <f>SUMIF(G14:G45,"SB(P)",H14:H45)</f>
        <v>0</v>
      </c>
      <c r="I54" s="154">
        <f>SUMIF(G14:G45,"SB(P)",I14:I45)</f>
        <v>0</v>
      </c>
      <c r="J54" s="154">
        <f>SUMIF(G14:G45,"SB(P)",J14:J45)</f>
        <v>0</v>
      </c>
      <c r="K54" s="65"/>
    </row>
    <row r="55" spans="1:36" ht="14.25" customHeight="1">
      <c r="A55" s="580" t="s">
        <v>15</v>
      </c>
      <c r="B55" s="581"/>
      <c r="C55" s="581"/>
      <c r="D55" s="581"/>
      <c r="E55" s="581"/>
      <c r="F55" s="581"/>
      <c r="G55" s="582"/>
      <c r="H55" s="194">
        <f>SUM(H56:H58)</f>
        <v>72</v>
      </c>
      <c r="I55" s="155">
        <f>SUM(I56:I58)</f>
        <v>72</v>
      </c>
      <c r="J55" s="155">
        <f>SUM(J56:J58)</f>
        <v>72</v>
      </c>
    </row>
    <row r="56" spans="1:36" ht="14.25" customHeight="1">
      <c r="A56" s="583" t="s">
        <v>21</v>
      </c>
      <c r="B56" s="584"/>
      <c r="C56" s="584"/>
      <c r="D56" s="584"/>
      <c r="E56" s="584"/>
      <c r="F56" s="584"/>
      <c r="G56" s="585"/>
      <c r="H56" s="195">
        <f>SUMIF(G14:G45,"ES",H14:H45)</f>
        <v>0</v>
      </c>
      <c r="I56" s="154">
        <f>SUMIF(G14:G45,"ES",I14:I45)</f>
        <v>0</v>
      </c>
      <c r="J56" s="154">
        <f>SUMIF(G14:G45,"ES",J14:J45)</f>
        <v>0</v>
      </c>
    </row>
    <row r="57" spans="1:36" ht="14.25" customHeight="1">
      <c r="A57" s="583" t="s">
        <v>41</v>
      </c>
      <c r="B57" s="584"/>
      <c r="C57" s="584"/>
      <c r="D57" s="584"/>
      <c r="E57" s="584"/>
      <c r="F57" s="584"/>
      <c r="G57" s="585"/>
      <c r="H57" s="195">
        <f>SUMIF(G14:G45,"KVJUD",H14:H45)</f>
        <v>0</v>
      </c>
      <c r="I57" s="154">
        <f>SUMIF(G14:G45,"KVJUD",I14:I45)</f>
        <v>0</v>
      </c>
      <c r="J57" s="154">
        <f>SUMIF(G14:G45,"KVJUD",J14:J45)</f>
        <v>0</v>
      </c>
    </row>
    <row r="58" spans="1:36" ht="14.25" customHeight="1">
      <c r="A58" s="583" t="s">
        <v>40</v>
      </c>
      <c r="B58" s="584"/>
      <c r="C58" s="584"/>
      <c r="D58" s="584"/>
      <c r="E58" s="584"/>
      <c r="F58" s="584"/>
      <c r="G58" s="585"/>
      <c r="H58" s="195">
        <f>SUMIF(G14:G45,"KT",H14:H45)</f>
        <v>72</v>
      </c>
      <c r="I58" s="154">
        <f>SUMIF(G14:G45,"KT",I14:I45)</f>
        <v>72</v>
      </c>
      <c r="J58" s="154">
        <f>SUMIF(G14:G45,"KT",J14:J45)</f>
        <v>72</v>
      </c>
    </row>
    <row r="59" spans="1:36" ht="15" customHeight="1" thickBot="1">
      <c r="A59" s="574" t="s">
        <v>16</v>
      </c>
      <c r="B59" s="575"/>
      <c r="C59" s="575"/>
      <c r="D59" s="575"/>
      <c r="E59" s="575"/>
      <c r="F59" s="575"/>
      <c r="G59" s="576"/>
      <c r="H59" s="196">
        <f>SUM(H52,H55)</f>
        <v>517.79999999999995</v>
      </c>
      <c r="I59" s="156">
        <f>SUM(I52,I55)</f>
        <v>517.79999999999995</v>
      </c>
      <c r="J59" s="156">
        <f>SUM(J52,J55)</f>
        <v>360.1</v>
      </c>
    </row>
    <row r="60" spans="1:36">
      <c r="H60" s="24"/>
      <c r="I60" s="24"/>
      <c r="J60" s="24"/>
    </row>
    <row r="61" spans="1:36">
      <c r="J61" s="616"/>
      <c r="K61" s="616"/>
      <c r="L61" s="616"/>
      <c r="M61" s="616"/>
    </row>
    <row r="63" spans="1:36">
      <c r="A63" s="3"/>
      <c r="B63" s="3"/>
      <c r="C63" s="3"/>
      <c r="D63" s="3"/>
      <c r="E63" s="3"/>
      <c r="F63" s="3"/>
      <c r="G63" s="3"/>
      <c r="K63" s="3"/>
      <c r="L63" s="3"/>
      <c r="M63" s="3"/>
      <c r="N63" s="3"/>
      <c r="O63" s="3"/>
      <c r="P63" s="3"/>
    </row>
  </sheetData>
  <mergeCells count="93">
    <mergeCell ref="J61:M61"/>
    <mergeCell ref="A1:P1"/>
    <mergeCell ref="A2:P2"/>
    <mergeCell ref="A50:G51"/>
    <mergeCell ref="H50:H51"/>
    <mergeCell ref="I50:I51"/>
    <mergeCell ref="J50:J51"/>
    <mergeCell ref="A46:P46"/>
    <mergeCell ref="A47:P47"/>
    <mergeCell ref="B9:G9"/>
    <mergeCell ref="H9:J9"/>
    <mergeCell ref="H10:J10"/>
    <mergeCell ref="B29:G29"/>
    <mergeCell ref="H29:J29"/>
    <mergeCell ref="H30:J30"/>
    <mergeCell ref="O4:O6"/>
    <mergeCell ref="A32:A33"/>
    <mergeCell ref="C27:G27"/>
    <mergeCell ref="A24:A26"/>
    <mergeCell ref="K25:K26"/>
    <mergeCell ref="F32:F33"/>
    <mergeCell ref="B32:B33"/>
    <mergeCell ref="F17:F23"/>
    <mergeCell ref="A7:K7"/>
    <mergeCell ref="A8:K8"/>
    <mergeCell ref="C11:K11"/>
    <mergeCell ref="A17:A23"/>
    <mergeCell ref="B17:B23"/>
    <mergeCell ref="C17:C23"/>
    <mergeCell ref="D17:D23"/>
    <mergeCell ref="E17:E23"/>
    <mergeCell ref="A12:A16"/>
    <mergeCell ref="B12:B16"/>
    <mergeCell ref="C12:C16"/>
    <mergeCell ref="D12:D16"/>
    <mergeCell ref="A59:G59"/>
    <mergeCell ref="A54:G54"/>
    <mergeCell ref="A55:G55"/>
    <mergeCell ref="A56:G56"/>
    <mergeCell ref="A58:G58"/>
    <mergeCell ref="A57:G57"/>
    <mergeCell ref="A48:K48"/>
    <mergeCell ref="F36:F38"/>
    <mergeCell ref="A52:G52"/>
    <mergeCell ref="A53:G53"/>
    <mergeCell ref="C43:G43"/>
    <mergeCell ref="A49:G49"/>
    <mergeCell ref="D39:D42"/>
    <mergeCell ref="E39:E42"/>
    <mergeCell ref="F39:F42"/>
    <mergeCell ref="D36:D38"/>
    <mergeCell ref="E36:E38"/>
    <mergeCell ref="B44:G44"/>
    <mergeCell ref="K41:K42"/>
    <mergeCell ref="B45:G45"/>
    <mergeCell ref="F4:F6"/>
    <mergeCell ref="G4:G6"/>
    <mergeCell ref="D34:D35"/>
    <mergeCell ref="E34:E35"/>
    <mergeCell ref="F34:F35"/>
    <mergeCell ref="D24:D26"/>
    <mergeCell ref="E24:E26"/>
    <mergeCell ref="F24:F26"/>
    <mergeCell ref="C31:K31"/>
    <mergeCell ref="B28:G28"/>
    <mergeCell ref="C32:C33"/>
    <mergeCell ref="B24:B26"/>
    <mergeCell ref="C24:C26"/>
    <mergeCell ref="F12:F16"/>
    <mergeCell ref="K15:K16"/>
    <mergeCell ref="K22:K23"/>
    <mergeCell ref="A4:A6"/>
    <mergeCell ref="B4:B6"/>
    <mergeCell ref="C4:C6"/>
    <mergeCell ref="D4:D6"/>
    <mergeCell ref="O41:O42"/>
    <mergeCell ref="E12:E16"/>
    <mergeCell ref="K5:K6"/>
    <mergeCell ref="H4:J4"/>
    <mergeCell ref="K4:N4"/>
    <mergeCell ref="N5:N6"/>
    <mergeCell ref="L5:L6"/>
    <mergeCell ref="M5:M6"/>
    <mergeCell ref="H5:H6"/>
    <mergeCell ref="I5:I6"/>
    <mergeCell ref="J5:J6"/>
    <mergeCell ref="E4:E6"/>
    <mergeCell ref="P41:P42"/>
    <mergeCell ref="O17:O22"/>
    <mergeCell ref="P17:P22"/>
    <mergeCell ref="N3:P3"/>
    <mergeCell ref="P4:P6"/>
    <mergeCell ref="O15:O16"/>
  </mergeCells>
  <printOptions horizontalCentered="1"/>
  <pageMargins left="7.874015748031496E-2" right="7.874015748031496E-2" top="0.59055118110236227" bottom="0" header="0" footer="0"/>
  <pageSetup paperSize="9" scale="77" orientation="landscape" r:id="rId1"/>
  <headerFooter alignWithMargins="0"/>
  <rowBreaks count="1" manualBreakCount="1">
    <brk id="21" max="1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65"/>
  <sheetViews>
    <sheetView view="pageBreakPreview" topLeftCell="A19" zoomScale="96" zoomScaleNormal="100" zoomScaleSheetLayoutView="96" workbookViewId="0">
      <selection activeCell="A50" sqref="A50:XFD50"/>
    </sheetView>
  </sheetViews>
  <sheetFormatPr defaultRowHeight="12.75"/>
  <cols>
    <col min="1" max="1" width="3.42578125" style="4" customWidth="1"/>
    <col min="2" max="2" width="3.140625" style="4" customWidth="1"/>
    <col min="3" max="3" width="3" style="4" customWidth="1"/>
    <col min="4" max="4" width="3.42578125" style="4" customWidth="1"/>
    <col min="5" max="5" width="32.42578125" style="4" customWidth="1"/>
    <col min="6" max="6" width="3" style="12" customWidth="1"/>
    <col min="7" max="7" width="3.5703125" style="12" customWidth="1"/>
    <col min="8" max="8" width="4" style="5" customWidth="1"/>
    <col min="9" max="9" width="10.7109375" style="5" customWidth="1"/>
    <col min="10" max="10" width="7.7109375" style="6" customWidth="1"/>
    <col min="11" max="11" width="8.42578125" style="4" customWidth="1"/>
    <col min="12" max="12" width="30.7109375" style="4" customWidth="1"/>
    <col min="13" max="13" width="7.7109375" style="4" customWidth="1"/>
    <col min="14" max="16384" width="9.140625" style="3"/>
  </cols>
  <sheetData>
    <row r="1" spans="1:16" ht="19.5" customHeight="1">
      <c r="G1" s="293"/>
      <c r="K1" s="640" t="s">
        <v>125</v>
      </c>
      <c r="L1" s="641"/>
      <c r="M1" s="641"/>
    </row>
    <row r="2" spans="1:16" ht="23.25" customHeight="1">
      <c r="G2" s="293"/>
      <c r="K2" s="641"/>
      <c r="L2" s="641"/>
      <c r="M2" s="641"/>
    </row>
    <row r="3" spans="1:16" s="105" customFormat="1" ht="12" customHeight="1">
      <c r="L3" s="642"/>
      <c r="M3" s="643"/>
    </row>
    <row r="4" spans="1:16" s="105" customFormat="1" ht="14.25" customHeight="1">
      <c r="L4" s="291"/>
      <c r="M4" s="292"/>
    </row>
    <row r="5" spans="1:16" s="4" customFormat="1" ht="16.5" customHeight="1">
      <c r="A5" s="287"/>
      <c r="B5" s="287"/>
      <c r="C5" s="287"/>
      <c r="D5" s="287"/>
      <c r="E5" s="689" t="s">
        <v>128</v>
      </c>
      <c r="F5" s="689"/>
      <c r="G5" s="689"/>
      <c r="H5" s="689"/>
      <c r="I5" s="689"/>
      <c r="J5" s="689"/>
      <c r="K5" s="689"/>
      <c r="L5" s="689"/>
      <c r="M5" s="287"/>
    </row>
    <row r="6" spans="1:16" ht="15.75" customHeight="1">
      <c r="A6" s="288"/>
      <c r="B6" s="288"/>
      <c r="C6" s="288"/>
      <c r="D6" s="288"/>
      <c r="E6" s="618" t="s">
        <v>32</v>
      </c>
      <c r="F6" s="619"/>
      <c r="G6" s="619"/>
      <c r="H6" s="619"/>
      <c r="I6" s="619"/>
      <c r="J6" s="619"/>
      <c r="K6" s="619"/>
      <c r="L6" s="619"/>
      <c r="M6" s="284"/>
    </row>
    <row r="7" spans="1:16" ht="16.5" customHeight="1">
      <c r="A7" s="289"/>
      <c r="B7" s="289"/>
      <c r="C7" s="289"/>
      <c r="D7" s="289"/>
      <c r="E7" s="689" t="s">
        <v>18</v>
      </c>
      <c r="F7" s="619"/>
      <c r="G7" s="619"/>
      <c r="H7" s="619"/>
      <c r="I7" s="619"/>
      <c r="J7" s="619"/>
      <c r="K7" s="619"/>
      <c r="L7" s="619"/>
      <c r="M7" s="285"/>
      <c r="N7" s="1"/>
      <c r="O7" s="1"/>
    </row>
    <row r="8" spans="1:16" ht="15" customHeight="1" thickBot="1">
      <c r="L8" s="290"/>
      <c r="M8" s="106" t="s">
        <v>129</v>
      </c>
    </row>
    <row r="9" spans="1:16" ht="63" customHeight="1">
      <c r="A9" s="690" t="s">
        <v>34</v>
      </c>
      <c r="B9" s="693" t="s">
        <v>0</v>
      </c>
      <c r="C9" s="693" t="s">
        <v>1</v>
      </c>
      <c r="D9" s="693" t="s">
        <v>35</v>
      </c>
      <c r="E9" s="696" t="s">
        <v>12</v>
      </c>
      <c r="F9" s="693" t="s">
        <v>2</v>
      </c>
      <c r="G9" s="693" t="s">
        <v>55</v>
      </c>
      <c r="H9" s="705" t="s">
        <v>3</v>
      </c>
      <c r="I9" s="708" t="s">
        <v>36</v>
      </c>
      <c r="J9" s="517" t="s">
        <v>4</v>
      </c>
      <c r="K9" s="644" t="s">
        <v>126</v>
      </c>
      <c r="L9" s="699" t="s">
        <v>11</v>
      </c>
      <c r="M9" s="700"/>
    </row>
    <row r="10" spans="1:16" ht="21.75" customHeight="1">
      <c r="A10" s="691"/>
      <c r="B10" s="694"/>
      <c r="C10" s="694"/>
      <c r="D10" s="694"/>
      <c r="E10" s="697"/>
      <c r="F10" s="694"/>
      <c r="G10" s="703"/>
      <c r="H10" s="706"/>
      <c r="I10" s="709"/>
      <c r="J10" s="518"/>
      <c r="K10" s="645"/>
      <c r="L10" s="701" t="s">
        <v>12</v>
      </c>
      <c r="M10" s="294" t="s">
        <v>47</v>
      </c>
    </row>
    <row r="11" spans="1:16" ht="60" customHeight="1" thickBot="1">
      <c r="A11" s="692"/>
      <c r="B11" s="695"/>
      <c r="C11" s="695"/>
      <c r="D11" s="695"/>
      <c r="E11" s="698"/>
      <c r="F11" s="695"/>
      <c r="G11" s="704"/>
      <c r="H11" s="707"/>
      <c r="I11" s="710"/>
      <c r="J11" s="519"/>
      <c r="K11" s="646"/>
      <c r="L11" s="702"/>
      <c r="M11" s="295" t="s">
        <v>67</v>
      </c>
    </row>
    <row r="12" spans="1:16" s="11" customFormat="1" ht="15" customHeight="1">
      <c r="A12" s="586" t="s">
        <v>24</v>
      </c>
      <c r="B12" s="587"/>
      <c r="C12" s="587"/>
      <c r="D12" s="587"/>
      <c r="E12" s="587"/>
      <c r="F12" s="587"/>
      <c r="G12" s="587"/>
      <c r="H12" s="587"/>
      <c r="I12" s="587"/>
      <c r="J12" s="587"/>
      <c r="K12" s="587"/>
      <c r="L12" s="587"/>
      <c r="M12" s="91"/>
    </row>
    <row r="13" spans="1:16" s="11" customFormat="1" ht="14.25" customHeight="1">
      <c r="A13" s="588" t="s">
        <v>46</v>
      </c>
      <c r="B13" s="589"/>
      <c r="C13" s="589"/>
      <c r="D13" s="589"/>
      <c r="E13" s="589"/>
      <c r="F13" s="589"/>
      <c r="G13" s="589"/>
      <c r="H13" s="589"/>
      <c r="I13" s="589"/>
      <c r="J13" s="589"/>
      <c r="K13" s="589"/>
      <c r="L13" s="589"/>
      <c r="M13" s="66"/>
    </row>
    <row r="14" spans="1:16" ht="15.75" customHeight="1">
      <c r="A14" s="18" t="s">
        <v>5</v>
      </c>
      <c r="B14" s="682" t="s">
        <v>25</v>
      </c>
      <c r="C14" s="683"/>
      <c r="D14" s="683"/>
      <c r="E14" s="683"/>
      <c r="F14" s="683"/>
      <c r="G14" s="683"/>
      <c r="H14" s="683"/>
      <c r="I14" s="683"/>
      <c r="J14" s="683"/>
      <c r="K14" s="683"/>
      <c r="L14" s="683"/>
      <c r="M14" s="67"/>
    </row>
    <row r="15" spans="1:16" ht="15" customHeight="1">
      <c r="A15" s="19" t="s">
        <v>5</v>
      </c>
      <c r="B15" s="16" t="s">
        <v>5</v>
      </c>
      <c r="C15" s="591" t="s">
        <v>26</v>
      </c>
      <c r="D15" s="592"/>
      <c r="E15" s="592"/>
      <c r="F15" s="592"/>
      <c r="G15" s="592"/>
      <c r="H15" s="592"/>
      <c r="I15" s="592"/>
      <c r="J15" s="592"/>
      <c r="K15" s="592"/>
      <c r="L15" s="592"/>
      <c r="M15" s="68"/>
    </row>
    <row r="16" spans="1:16" ht="39.75" customHeight="1">
      <c r="A16" s="595" t="s">
        <v>5</v>
      </c>
      <c r="B16" s="598" t="s">
        <v>5</v>
      </c>
      <c r="C16" s="601" t="s">
        <v>5</v>
      </c>
      <c r="D16" s="601"/>
      <c r="E16" s="607" t="s">
        <v>31</v>
      </c>
      <c r="F16" s="496" t="s">
        <v>30</v>
      </c>
      <c r="G16" s="684" t="s">
        <v>56</v>
      </c>
      <c r="H16" s="671" t="s">
        <v>28</v>
      </c>
      <c r="I16" s="674" t="s">
        <v>37</v>
      </c>
      <c r="J16" s="217" t="s">
        <v>22</v>
      </c>
      <c r="K16" s="51">
        <v>25</v>
      </c>
      <c r="L16" s="17" t="s">
        <v>84</v>
      </c>
      <c r="M16" s="32">
        <v>1</v>
      </c>
      <c r="O16" s="13"/>
      <c r="P16" s="13"/>
    </row>
    <row r="17" spans="1:17" ht="28.5" customHeight="1">
      <c r="A17" s="595"/>
      <c r="B17" s="598"/>
      <c r="C17" s="601"/>
      <c r="D17" s="601"/>
      <c r="E17" s="607"/>
      <c r="F17" s="496"/>
      <c r="G17" s="684"/>
      <c r="H17" s="671"/>
      <c r="I17" s="674"/>
      <c r="J17" s="42"/>
      <c r="K17" s="51"/>
      <c r="L17" s="206" t="s">
        <v>93</v>
      </c>
      <c r="M17" s="313">
        <v>1</v>
      </c>
    </row>
    <row r="18" spans="1:17" ht="28.5" customHeight="1">
      <c r="A18" s="595"/>
      <c r="B18" s="598"/>
      <c r="C18" s="601"/>
      <c r="D18" s="601"/>
      <c r="E18" s="607"/>
      <c r="F18" s="496"/>
      <c r="G18" s="684"/>
      <c r="H18" s="671"/>
      <c r="I18" s="674"/>
      <c r="J18" s="42"/>
      <c r="K18" s="51"/>
      <c r="L18" s="206" t="s">
        <v>117</v>
      </c>
      <c r="M18" s="314">
        <v>2</v>
      </c>
    </row>
    <row r="19" spans="1:17" ht="26.25" customHeight="1">
      <c r="A19" s="595"/>
      <c r="B19" s="598"/>
      <c r="C19" s="601"/>
      <c r="D19" s="601"/>
      <c r="E19" s="607"/>
      <c r="F19" s="496"/>
      <c r="G19" s="684"/>
      <c r="H19" s="671"/>
      <c r="I19" s="674"/>
      <c r="J19" s="282"/>
      <c r="K19" s="50"/>
      <c r="L19" s="687" t="s">
        <v>33</v>
      </c>
      <c r="M19" s="33">
        <v>12</v>
      </c>
      <c r="N19" s="13"/>
      <c r="O19" s="13"/>
      <c r="P19" s="13"/>
    </row>
    <row r="20" spans="1:17" ht="16.5" customHeight="1" thickBot="1">
      <c r="A20" s="596"/>
      <c r="B20" s="599"/>
      <c r="C20" s="602"/>
      <c r="D20" s="602"/>
      <c r="E20" s="608"/>
      <c r="F20" s="497"/>
      <c r="G20" s="685"/>
      <c r="H20" s="672"/>
      <c r="I20" s="686"/>
      <c r="J20" s="204" t="s">
        <v>6</v>
      </c>
      <c r="K20" s="95">
        <f t="shared" ref="K20" si="0">SUM(K16:K19)</f>
        <v>25</v>
      </c>
      <c r="L20" s="688"/>
      <c r="M20" s="34"/>
      <c r="N20" s="13"/>
      <c r="O20" s="13"/>
      <c r="P20" s="13"/>
    </row>
    <row r="21" spans="1:17" ht="27" customHeight="1">
      <c r="A21" s="594" t="s">
        <v>5</v>
      </c>
      <c r="B21" s="597" t="s">
        <v>7</v>
      </c>
      <c r="C21" s="600" t="s">
        <v>7</v>
      </c>
      <c r="D21" s="600"/>
      <c r="E21" s="603" t="s">
        <v>54</v>
      </c>
      <c r="F21" s="527" t="s">
        <v>42</v>
      </c>
      <c r="G21" s="667" t="s">
        <v>57</v>
      </c>
      <c r="H21" s="670" t="s">
        <v>28</v>
      </c>
      <c r="I21" s="673" t="s">
        <v>38</v>
      </c>
      <c r="J21" s="62" t="s">
        <v>22</v>
      </c>
      <c r="K21" s="161">
        <v>85</v>
      </c>
      <c r="L21" s="261" t="s">
        <v>101</v>
      </c>
      <c r="M21" s="266" t="s">
        <v>102</v>
      </c>
      <c r="N21" s="8"/>
    </row>
    <row r="22" spans="1:17" ht="28.5" customHeight="1">
      <c r="A22" s="595"/>
      <c r="B22" s="598"/>
      <c r="C22" s="601"/>
      <c r="D22" s="601"/>
      <c r="E22" s="604"/>
      <c r="F22" s="496"/>
      <c r="G22" s="668"/>
      <c r="H22" s="671"/>
      <c r="I22" s="674"/>
      <c r="J22" s="63"/>
      <c r="K22" s="74"/>
      <c r="L22" s="272" t="s">
        <v>114</v>
      </c>
      <c r="M22" s="268" t="s">
        <v>83</v>
      </c>
      <c r="N22" s="8"/>
    </row>
    <row r="23" spans="1:17" ht="27" customHeight="1">
      <c r="A23" s="595"/>
      <c r="B23" s="598"/>
      <c r="C23" s="601"/>
      <c r="D23" s="601"/>
      <c r="E23" s="604"/>
      <c r="F23" s="496"/>
      <c r="G23" s="668"/>
      <c r="H23" s="671"/>
      <c r="I23" s="674"/>
      <c r="J23" s="63"/>
      <c r="K23" s="74"/>
      <c r="L23" s="272" t="s">
        <v>108</v>
      </c>
      <c r="M23" s="268" t="s">
        <v>105</v>
      </c>
      <c r="N23" s="8"/>
    </row>
    <row r="24" spans="1:17" ht="27" customHeight="1">
      <c r="A24" s="595"/>
      <c r="B24" s="598"/>
      <c r="C24" s="601"/>
      <c r="D24" s="601"/>
      <c r="E24" s="604"/>
      <c r="F24" s="496"/>
      <c r="G24" s="668"/>
      <c r="H24" s="671"/>
      <c r="I24" s="674"/>
      <c r="J24" s="63"/>
      <c r="K24" s="74"/>
      <c r="L24" s="275" t="s">
        <v>95</v>
      </c>
      <c r="M24" s="268" t="s">
        <v>109</v>
      </c>
      <c r="N24" s="8"/>
    </row>
    <row r="25" spans="1:17" ht="42" customHeight="1">
      <c r="A25" s="595"/>
      <c r="B25" s="598"/>
      <c r="C25" s="601"/>
      <c r="D25" s="601"/>
      <c r="E25" s="604"/>
      <c r="F25" s="496"/>
      <c r="G25" s="668"/>
      <c r="H25" s="671"/>
      <c r="I25" s="674"/>
      <c r="J25" s="63"/>
      <c r="K25" s="74"/>
      <c r="L25" s="275" t="s">
        <v>111</v>
      </c>
      <c r="M25" s="268" t="s">
        <v>113</v>
      </c>
      <c r="N25" s="8"/>
    </row>
    <row r="26" spans="1:17" ht="17.25" customHeight="1">
      <c r="A26" s="595"/>
      <c r="B26" s="598"/>
      <c r="C26" s="601"/>
      <c r="D26" s="601"/>
      <c r="E26" s="605"/>
      <c r="F26" s="496"/>
      <c r="G26" s="668"/>
      <c r="H26" s="671"/>
      <c r="I26" s="674"/>
      <c r="J26" s="64"/>
      <c r="K26" s="92"/>
      <c r="L26" s="546" t="s">
        <v>112</v>
      </c>
      <c r="M26" s="271">
        <v>25</v>
      </c>
      <c r="N26" s="8"/>
    </row>
    <row r="27" spans="1:17" ht="17.25" customHeight="1" thickBot="1">
      <c r="A27" s="596"/>
      <c r="B27" s="599"/>
      <c r="C27" s="602"/>
      <c r="D27" s="602"/>
      <c r="E27" s="606"/>
      <c r="F27" s="497"/>
      <c r="G27" s="669"/>
      <c r="H27" s="672"/>
      <c r="I27" s="676"/>
      <c r="J27" s="101" t="s">
        <v>6</v>
      </c>
      <c r="K27" s="94">
        <f t="shared" ref="K27" si="1">SUM(K21:K26)</f>
        <v>85</v>
      </c>
      <c r="L27" s="547"/>
      <c r="M27" s="240"/>
      <c r="N27" s="8"/>
      <c r="P27" s="23"/>
      <c r="Q27" s="23"/>
    </row>
    <row r="28" spans="1:17" ht="11.25" customHeight="1">
      <c r="A28" s="609" t="s">
        <v>5</v>
      </c>
      <c r="B28" s="538" t="s">
        <v>7</v>
      </c>
      <c r="C28" s="541" t="s">
        <v>23</v>
      </c>
      <c r="D28" s="600"/>
      <c r="E28" s="603" t="s">
        <v>81</v>
      </c>
      <c r="F28" s="527"/>
      <c r="G28" s="667"/>
      <c r="H28" s="670" t="s">
        <v>28</v>
      </c>
      <c r="I28" s="673" t="s">
        <v>82</v>
      </c>
      <c r="J28" s="62" t="s">
        <v>22</v>
      </c>
      <c r="K28" s="93">
        <v>106.7</v>
      </c>
      <c r="L28" s="677" t="s">
        <v>116</v>
      </c>
      <c r="M28" s="679" t="s">
        <v>83</v>
      </c>
      <c r="N28" s="8"/>
    </row>
    <row r="29" spans="1:17" ht="15.75" customHeight="1">
      <c r="A29" s="610"/>
      <c r="B29" s="539"/>
      <c r="C29" s="542"/>
      <c r="D29" s="601"/>
      <c r="E29" s="604"/>
      <c r="F29" s="496"/>
      <c r="G29" s="668"/>
      <c r="H29" s="671"/>
      <c r="I29" s="674"/>
      <c r="J29" s="63"/>
      <c r="K29" s="74"/>
      <c r="L29" s="678"/>
      <c r="M29" s="680"/>
      <c r="N29" s="8"/>
    </row>
    <row r="30" spans="1:17" ht="21" customHeight="1">
      <c r="A30" s="610"/>
      <c r="B30" s="539"/>
      <c r="C30" s="542"/>
      <c r="D30" s="601"/>
      <c r="E30" s="604"/>
      <c r="F30" s="496"/>
      <c r="G30" s="668"/>
      <c r="H30" s="671"/>
      <c r="I30" s="675"/>
      <c r="J30" s="64"/>
      <c r="K30" s="92"/>
      <c r="L30" s="665" t="s">
        <v>127</v>
      </c>
      <c r="M30" s="242">
        <v>12</v>
      </c>
      <c r="N30" s="8"/>
    </row>
    <row r="31" spans="1:17" ht="17.25" customHeight="1" thickBot="1">
      <c r="A31" s="613"/>
      <c r="B31" s="540"/>
      <c r="C31" s="543"/>
      <c r="D31" s="602"/>
      <c r="E31" s="681"/>
      <c r="F31" s="497"/>
      <c r="G31" s="669"/>
      <c r="H31" s="672"/>
      <c r="I31" s="676"/>
      <c r="J31" s="101" t="s">
        <v>6</v>
      </c>
      <c r="K31" s="94">
        <f t="shared" ref="K31" si="2">SUM(K28:K30)</f>
        <v>106.7</v>
      </c>
      <c r="L31" s="666"/>
      <c r="M31" s="57"/>
      <c r="N31" s="8"/>
      <c r="P31" s="23"/>
      <c r="Q31" s="23"/>
    </row>
    <row r="32" spans="1:17" ht="14.25" customHeight="1" thickBot="1">
      <c r="A32" s="21" t="s">
        <v>5</v>
      </c>
      <c r="B32" s="7" t="s">
        <v>7</v>
      </c>
      <c r="C32" s="611" t="s">
        <v>8</v>
      </c>
      <c r="D32" s="611"/>
      <c r="E32" s="611"/>
      <c r="F32" s="611"/>
      <c r="G32" s="611"/>
      <c r="H32" s="611"/>
      <c r="I32" s="611"/>
      <c r="J32" s="612"/>
      <c r="K32" s="75">
        <f t="shared" ref="K32" si="3">K31+K27+K20</f>
        <v>216.7</v>
      </c>
      <c r="L32" s="309"/>
      <c r="M32" s="71"/>
    </row>
    <row r="33" spans="1:18" ht="14.25" customHeight="1" thickBot="1">
      <c r="A33" s="21" t="s">
        <v>5</v>
      </c>
      <c r="B33" s="533" t="s">
        <v>9</v>
      </c>
      <c r="C33" s="534"/>
      <c r="D33" s="534"/>
      <c r="E33" s="534"/>
      <c r="F33" s="534"/>
      <c r="G33" s="534"/>
      <c r="H33" s="534"/>
      <c r="I33" s="534"/>
      <c r="J33" s="535"/>
      <c r="K33" s="76">
        <f t="shared" ref="K33" si="4">K32</f>
        <v>216.7</v>
      </c>
      <c r="L33" s="308"/>
      <c r="M33" s="70"/>
      <c r="R33" s="25"/>
    </row>
    <row r="34" spans="1:18" ht="15.75" customHeight="1" thickBot="1">
      <c r="A34" s="22" t="s">
        <v>7</v>
      </c>
      <c r="B34" s="655" t="s">
        <v>121</v>
      </c>
      <c r="C34" s="656"/>
      <c r="D34" s="656"/>
      <c r="E34" s="656"/>
      <c r="F34" s="656"/>
      <c r="G34" s="656"/>
      <c r="H34" s="656"/>
      <c r="I34" s="656"/>
      <c r="J34" s="656"/>
      <c r="K34" s="656"/>
      <c r="L34" s="656"/>
      <c r="M34" s="73"/>
      <c r="R34" s="25"/>
    </row>
    <row r="35" spans="1:18" ht="15.75" customHeight="1" thickBot="1">
      <c r="A35" s="20" t="s">
        <v>7</v>
      </c>
      <c r="B35" s="7" t="s">
        <v>5</v>
      </c>
      <c r="C35" s="531" t="s">
        <v>27</v>
      </c>
      <c r="D35" s="532"/>
      <c r="E35" s="657"/>
      <c r="F35" s="532"/>
      <c r="G35" s="532"/>
      <c r="H35" s="532"/>
      <c r="I35" s="532"/>
      <c r="J35" s="532"/>
      <c r="K35" s="532"/>
      <c r="L35" s="532"/>
      <c r="M35" s="69"/>
    </row>
    <row r="36" spans="1:18" ht="24.75" customHeight="1">
      <c r="A36" s="609" t="s">
        <v>7</v>
      </c>
      <c r="B36" s="597" t="s">
        <v>5</v>
      </c>
      <c r="C36" s="658" t="s">
        <v>5</v>
      </c>
      <c r="D36" s="174"/>
      <c r="E36" s="175" t="s">
        <v>45</v>
      </c>
      <c r="F36" s="296"/>
      <c r="G36" s="660" t="s">
        <v>58</v>
      </c>
      <c r="H36" s="662" t="s">
        <v>28</v>
      </c>
      <c r="I36" s="663" t="s">
        <v>37</v>
      </c>
      <c r="J36" s="176"/>
      <c r="K36" s="178"/>
      <c r="L36" s="182"/>
      <c r="M36" s="315"/>
      <c r="N36" s="13"/>
    </row>
    <row r="37" spans="1:18" ht="45" customHeight="1">
      <c r="A37" s="610"/>
      <c r="B37" s="598"/>
      <c r="C37" s="659"/>
      <c r="D37" s="298" t="s">
        <v>5</v>
      </c>
      <c r="E37" s="191" t="s">
        <v>44</v>
      </c>
      <c r="F37" s="162" t="s">
        <v>43</v>
      </c>
      <c r="G37" s="661"/>
      <c r="H37" s="523"/>
      <c r="I37" s="664"/>
      <c r="J37" s="43" t="s">
        <v>22</v>
      </c>
      <c r="K37" s="77">
        <v>39.1</v>
      </c>
      <c r="L37" s="44" t="s">
        <v>53</v>
      </c>
      <c r="M37" s="316">
        <v>2</v>
      </c>
      <c r="N37" s="14"/>
    </row>
    <row r="38" spans="1:18" ht="18" customHeight="1">
      <c r="A38" s="304"/>
      <c r="B38" s="302"/>
      <c r="C38" s="27"/>
      <c r="D38" s="306" t="s">
        <v>7</v>
      </c>
      <c r="E38" s="607" t="s">
        <v>48</v>
      </c>
      <c r="F38" s="496" t="s">
        <v>50</v>
      </c>
      <c r="G38" s="307"/>
      <c r="H38" s="523"/>
      <c r="I38" s="312"/>
      <c r="J38" s="42" t="s">
        <v>22</v>
      </c>
      <c r="K38" s="78">
        <v>78</v>
      </c>
      <c r="L38" s="37" t="s">
        <v>51</v>
      </c>
      <c r="M38" s="317">
        <v>1</v>
      </c>
    </row>
    <row r="39" spans="1:18" ht="40.5" customHeight="1">
      <c r="A39" s="304"/>
      <c r="B39" s="302"/>
      <c r="C39" s="27"/>
      <c r="D39" s="30"/>
      <c r="E39" s="654"/>
      <c r="F39" s="653"/>
      <c r="G39" s="307"/>
      <c r="H39" s="523"/>
      <c r="I39" s="311"/>
      <c r="J39" s="35" t="s">
        <v>39</v>
      </c>
      <c r="K39" s="103">
        <v>72</v>
      </c>
      <c r="L39" s="44" t="s">
        <v>49</v>
      </c>
      <c r="M39" s="138">
        <v>1</v>
      </c>
    </row>
    <row r="40" spans="1:18" ht="26.25" customHeight="1">
      <c r="A40" s="304"/>
      <c r="B40" s="302"/>
      <c r="C40" s="27"/>
      <c r="D40" s="306" t="s">
        <v>23</v>
      </c>
      <c r="E40" s="483" t="s">
        <v>87</v>
      </c>
      <c r="F40" s="496" t="s">
        <v>50</v>
      </c>
      <c r="G40" s="307"/>
      <c r="H40" s="523"/>
      <c r="I40" s="311"/>
      <c r="J40" s="42" t="s">
        <v>22</v>
      </c>
      <c r="K40" s="78">
        <v>45</v>
      </c>
      <c r="L40" s="141" t="s">
        <v>120</v>
      </c>
      <c r="M40" s="314">
        <v>1</v>
      </c>
    </row>
    <row r="41" spans="1:18" ht="28.5" customHeight="1">
      <c r="A41" s="304"/>
      <c r="B41" s="302"/>
      <c r="C41" s="27"/>
      <c r="D41" s="306"/>
      <c r="E41" s="651"/>
      <c r="F41" s="496"/>
      <c r="G41" s="307"/>
      <c r="H41" s="523"/>
      <c r="I41" s="311"/>
      <c r="J41" s="42"/>
      <c r="K41" s="78"/>
      <c r="L41" s="141" t="s">
        <v>98</v>
      </c>
      <c r="M41" s="318">
        <v>1</v>
      </c>
    </row>
    <row r="42" spans="1:18" ht="30.75" customHeight="1">
      <c r="A42" s="304"/>
      <c r="B42" s="302"/>
      <c r="C42" s="27"/>
      <c r="D42" s="306"/>
      <c r="E42" s="651"/>
      <c r="F42" s="496"/>
      <c r="G42" s="307"/>
      <c r="H42" s="523"/>
      <c r="I42" s="311"/>
      <c r="J42" s="42"/>
      <c r="K42" s="78"/>
      <c r="L42" s="44" t="s">
        <v>79</v>
      </c>
      <c r="M42" s="318">
        <v>3</v>
      </c>
    </row>
    <row r="43" spans="1:18" ht="28.5" customHeight="1">
      <c r="A43" s="304"/>
      <c r="B43" s="302"/>
      <c r="C43" s="27"/>
      <c r="D43" s="131" t="s">
        <v>76</v>
      </c>
      <c r="E43" s="483" t="s">
        <v>88</v>
      </c>
      <c r="F43" s="568" t="s">
        <v>50</v>
      </c>
      <c r="G43" s="307"/>
      <c r="H43" s="523"/>
      <c r="I43" s="311"/>
      <c r="J43" s="42" t="s">
        <v>22</v>
      </c>
      <c r="K43" s="78">
        <v>67</v>
      </c>
      <c r="L43" s="236" t="s">
        <v>80</v>
      </c>
      <c r="M43" s="319">
        <v>1</v>
      </c>
    </row>
    <row r="44" spans="1:18" ht="40.5" customHeight="1">
      <c r="A44" s="304"/>
      <c r="B44" s="302"/>
      <c r="C44" s="27"/>
      <c r="D44" s="306"/>
      <c r="E44" s="651"/>
      <c r="F44" s="496"/>
      <c r="G44" s="307"/>
      <c r="H44" s="523"/>
      <c r="I44" s="311"/>
      <c r="J44" s="42"/>
      <c r="K44" s="78"/>
      <c r="L44" s="145" t="s">
        <v>89</v>
      </c>
      <c r="M44" s="318">
        <v>4</v>
      </c>
    </row>
    <row r="45" spans="1:18" ht="43.5" customHeight="1">
      <c r="A45" s="304"/>
      <c r="B45" s="302"/>
      <c r="C45" s="27"/>
      <c r="D45" s="30"/>
      <c r="E45" s="652"/>
      <c r="F45" s="653"/>
      <c r="G45" s="248"/>
      <c r="H45" s="549"/>
      <c r="I45" s="41"/>
      <c r="J45" s="35"/>
      <c r="K45" s="103"/>
      <c r="L45" s="149" t="s">
        <v>94</v>
      </c>
      <c r="M45" s="152">
        <v>30</v>
      </c>
    </row>
    <row r="46" spans="1:18" ht="16.5" customHeight="1" thickBot="1">
      <c r="A46" s="305"/>
      <c r="B46" s="303"/>
      <c r="C46" s="28"/>
      <c r="D46" s="39"/>
      <c r="E46" s="249"/>
      <c r="F46" s="40"/>
      <c r="G46" s="40"/>
      <c r="H46" s="38"/>
      <c r="I46" s="31"/>
      <c r="J46" s="29" t="s">
        <v>6</v>
      </c>
      <c r="K46" s="212">
        <f>SUM(K37:K45)</f>
        <v>301.10000000000002</v>
      </c>
      <c r="L46" s="139"/>
      <c r="M46" s="320"/>
      <c r="N46" s="13"/>
    </row>
    <row r="47" spans="1:18" ht="14.25" customHeight="1" thickBot="1">
      <c r="A47" s="301" t="s">
        <v>7</v>
      </c>
      <c r="B47" s="303" t="s">
        <v>5</v>
      </c>
      <c r="C47" s="556" t="s">
        <v>8</v>
      </c>
      <c r="D47" s="557"/>
      <c r="E47" s="557"/>
      <c r="F47" s="557"/>
      <c r="G47" s="557"/>
      <c r="H47" s="557"/>
      <c r="I47" s="557"/>
      <c r="J47" s="557"/>
      <c r="K47" s="126">
        <f t="shared" ref="K47:K48" si="5">K46</f>
        <v>301.10000000000002</v>
      </c>
      <c r="L47" s="140"/>
      <c r="M47" s="254"/>
    </row>
    <row r="48" spans="1:18" ht="14.25" customHeight="1" thickBot="1">
      <c r="A48" s="20" t="s">
        <v>7</v>
      </c>
      <c r="B48" s="533" t="s">
        <v>9</v>
      </c>
      <c r="C48" s="534"/>
      <c r="D48" s="534"/>
      <c r="E48" s="534"/>
      <c r="F48" s="534"/>
      <c r="G48" s="534"/>
      <c r="H48" s="534"/>
      <c r="I48" s="534"/>
      <c r="J48" s="534"/>
      <c r="K48" s="79">
        <f t="shared" si="5"/>
        <v>301.10000000000002</v>
      </c>
      <c r="L48" s="308"/>
      <c r="M48" s="70"/>
    </row>
    <row r="49" spans="1:33" ht="14.25" customHeight="1" thickBot="1">
      <c r="A49" s="15" t="s">
        <v>5</v>
      </c>
      <c r="B49" s="572" t="s">
        <v>17</v>
      </c>
      <c r="C49" s="573"/>
      <c r="D49" s="573"/>
      <c r="E49" s="573"/>
      <c r="F49" s="573"/>
      <c r="G49" s="573"/>
      <c r="H49" s="573"/>
      <c r="I49" s="573"/>
      <c r="J49" s="573"/>
      <c r="K49" s="80">
        <f>K48+K33</f>
        <v>517.79999999999995</v>
      </c>
      <c r="L49" s="310"/>
      <c r="M49" s="72"/>
    </row>
    <row r="50" spans="1:33" s="9" customFormat="1" ht="17.25" customHeight="1">
      <c r="A50" s="647" t="s">
        <v>132</v>
      </c>
      <c r="B50" s="647"/>
      <c r="C50" s="647"/>
      <c r="D50" s="647"/>
      <c r="E50" s="647"/>
      <c r="F50" s="647"/>
      <c r="G50" s="647"/>
      <c r="H50" s="647"/>
      <c r="I50" s="647"/>
      <c r="J50" s="647"/>
      <c r="K50" s="647"/>
      <c r="L50" s="647"/>
      <c r="M50" s="647"/>
      <c r="N50" s="647"/>
      <c r="O50" s="647"/>
      <c r="P50" s="647"/>
      <c r="Q50" s="647"/>
      <c r="R50" s="647"/>
      <c r="S50" s="647"/>
      <c r="T50" s="647"/>
    </row>
    <row r="51" spans="1:33" s="9" customFormat="1" ht="17.25" customHeight="1">
      <c r="A51" s="548"/>
      <c r="B51" s="548"/>
      <c r="C51" s="548"/>
      <c r="D51" s="548"/>
      <c r="E51" s="548"/>
      <c r="F51" s="548"/>
      <c r="G51" s="548"/>
      <c r="H51" s="548"/>
      <c r="I51" s="548"/>
      <c r="J51" s="548"/>
      <c r="K51" s="548"/>
      <c r="L51" s="548"/>
      <c r="M51" s="286"/>
    </row>
    <row r="52" spans="1:33" s="10" customFormat="1" ht="14.25" customHeight="1" thickBot="1">
      <c r="A52" s="558" t="s">
        <v>13</v>
      </c>
      <c r="B52" s="558"/>
      <c r="C52" s="558"/>
      <c r="D52" s="558"/>
      <c r="E52" s="558"/>
      <c r="F52" s="558"/>
      <c r="G52" s="558"/>
      <c r="H52" s="558"/>
      <c r="I52" s="558"/>
      <c r="J52" s="558"/>
      <c r="K52" s="198"/>
      <c r="L52" s="2"/>
      <c r="M52" s="2"/>
      <c r="N52" s="9"/>
      <c r="O52" s="9"/>
      <c r="P52" s="9"/>
      <c r="Q52" s="9"/>
      <c r="R52" s="9"/>
      <c r="S52" s="9"/>
      <c r="T52" s="9"/>
      <c r="U52" s="9"/>
      <c r="V52" s="9"/>
      <c r="W52" s="9"/>
      <c r="X52" s="9"/>
      <c r="Y52" s="9"/>
      <c r="Z52" s="9"/>
      <c r="AA52" s="9"/>
      <c r="AB52" s="9"/>
      <c r="AC52" s="9"/>
      <c r="AD52" s="9"/>
      <c r="AE52" s="9"/>
      <c r="AF52" s="9"/>
      <c r="AG52" s="9"/>
    </row>
    <row r="53" spans="1:33" ht="63" customHeight="1" thickBot="1">
      <c r="A53" s="648" t="s">
        <v>10</v>
      </c>
      <c r="B53" s="649"/>
      <c r="C53" s="649"/>
      <c r="D53" s="649"/>
      <c r="E53" s="649"/>
      <c r="F53" s="649"/>
      <c r="G53" s="649"/>
      <c r="H53" s="649"/>
      <c r="I53" s="649"/>
      <c r="J53" s="650"/>
      <c r="K53" s="297" t="s">
        <v>73</v>
      </c>
      <c r="L53" s="65"/>
    </row>
    <row r="54" spans="1:33" ht="14.25" customHeight="1">
      <c r="A54" s="550" t="s">
        <v>14</v>
      </c>
      <c r="B54" s="551"/>
      <c r="C54" s="551"/>
      <c r="D54" s="551"/>
      <c r="E54" s="551"/>
      <c r="F54" s="551"/>
      <c r="G54" s="551"/>
      <c r="H54" s="551"/>
      <c r="I54" s="551"/>
      <c r="J54" s="552"/>
      <c r="K54" s="45">
        <f>SUM(K55:K56)</f>
        <v>445.8</v>
      </c>
    </row>
    <row r="55" spans="1:33" ht="14.25" customHeight="1">
      <c r="A55" s="553" t="s">
        <v>19</v>
      </c>
      <c r="B55" s="554"/>
      <c r="C55" s="554"/>
      <c r="D55" s="554"/>
      <c r="E55" s="554"/>
      <c r="F55" s="554"/>
      <c r="G55" s="554"/>
      <c r="H55" s="554"/>
      <c r="I55" s="554"/>
      <c r="J55" s="555"/>
      <c r="K55" s="46">
        <f>SUMIF(J13:J49,"SB",K13:K49)</f>
        <v>445.8</v>
      </c>
    </row>
    <row r="56" spans="1:33" ht="14.25" customHeight="1">
      <c r="A56" s="577" t="s">
        <v>20</v>
      </c>
      <c r="B56" s="578"/>
      <c r="C56" s="578"/>
      <c r="D56" s="578"/>
      <c r="E56" s="578"/>
      <c r="F56" s="578"/>
      <c r="G56" s="578"/>
      <c r="H56" s="578"/>
      <c r="I56" s="578"/>
      <c r="J56" s="579"/>
      <c r="K56" s="46">
        <f>SUMIF(J17:J49,"SB(P)",K17:K49)</f>
        <v>0</v>
      </c>
      <c r="L56" s="65"/>
    </row>
    <row r="57" spans="1:33" ht="14.25" customHeight="1">
      <c r="A57" s="580" t="s">
        <v>15</v>
      </c>
      <c r="B57" s="581"/>
      <c r="C57" s="581"/>
      <c r="D57" s="581"/>
      <c r="E57" s="581"/>
      <c r="F57" s="581"/>
      <c r="G57" s="581"/>
      <c r="H57" s="581"/>
      <c r="I57" s="581"/>
      <c r="J57" s="582"/>
      <c r="K57" s="47">
        <f>SUM(K58:K60)</f>
        <v>72</v>
      </c>
    </row>
    <row r="58" spans="1:33" ht="14.25" customHeight="1">
      <c r="A58" s="583" t="s">
        <v>21</v>
      </c>
      <c r="B58" s="584"/>
      <c r="C58" s="584"/>
      <c r="D58" s="584"/>
      <c r="E58" s="584"/>
      <c r="F58" s="584"/>
      <c r="G58" s="584"/>
      <c r="H58" s="584"/>
      <c r="I58" s="584"/>
      <c r="J58" s="585"/>
      <c r="K58" s="46">
        <f>SUMIF(J17:J49,"ES",K17:K49)</f>
        <v>0</v>
      </c>
    </row>
    <row r="59" spans="1:33" ht="14.25" customHeight="1">
      <c r="A59" s="583" t="s">
        <v>41</v>
      </c>
      <c r="B59" s="584"/>
      <c r="C59" s="584"/>
      <c r="D59" s="584"/>
      <c r="E59" s="584"/>
      <c r="F59" s="584"/>
      <c r="G59" s="584"/>
      <c r="H59" s="584"/>
      <c r="I59" s="584"/>
      <c r="J59" s="585"/>
      <c r="K59" s="46">
        <f>SUMIF(J17:J49,"KVJUD",K17:K49)</f>
        <v>0</v>
      </c>
    </row>
    <row r="60" spans="1:33" ht="14.25" customHeight="1">
      <c r="A60" s="583" t="s">
        <v>40</v>
      </c>
      <c r="B60" s="584"/>
      <c r="C60" s="584"/>
      <c r="D60" s="584"/>
      <c r="E60" s="584"/>
      <c r="F60" s="584"/>
      <c r="G60" s="584"/>
      <c r="H60" s="584"/>
      <c r="I60" s="584"/>
      <c r="J60" s="585"/>
      <c r="K60" s="46">
        <f>SUMIF(J17:J49,"KT",K17:K49)</f>
        <v>72</v>
      </c>
    </row>
    <row r="61" spans="1:33" ht="17.25" customHeight="1" thickBot="1">
      <c r="A61" s="574" t="s">
        <v>16</v>
      </c>
      <c r="B61" s="575"/>
      <c r="C61" s="575"/>
      <c r="D61" s="575"/>
      <c r="E61" s="575"/>
      <c r="F61" s="575"/>
      <c r="G61" s="575"/>
      <c r="H61" s="575"/>
      <c r="I61" s="575"/>
      <c r="J61" s="576"/>
      <c r="K61" s="48">
        <f>SUM(K54,K57)</f>
        <v>517.79999999999995</v>
      </c>
    </row>
    <row r="62" spans="1:33">
      <c r="K62" s="24"/>
    </row>
    <row r="65" spans="1:13">
      <c r="A65" s="3"/>
      <c r="B65" s="3"/>
      <c r="C65" s="3"/>
      <c r="D65" s="3"/>
      <c r="E65" s="3"/>
      <c r="F65" s="3"/>
      <c r="G65" s="3"/>
      <c r="H65" s="3"/>
      <c r="I65" s="3"/>
      <c r="J65" s="3"/>
      <c r="L65" s="3"/>
      <c r="M65" s="3"/>
    </row>
  </sheetData>
  <mergeCells count="88">
    <mergeCell ref="E5:L5"/>
    <mergeCell ref="E6:L6"/>
    <mergeCell ref="E7:L7"/>
    <mergeCell ref="A9:A11"/>
    <mergeCell ref="B9:B11"/>
    <mergeCell ref="C9:C11"/>
    <mergeCell ref="D9:D11"/>
    <mergeCell ref="E9:E11"/>
    <mergeCell ref="L9:M9"/>
    <mergeCell ref="L10:L11"/>
    <mergeCell ref="F9:F11"/>
    <mergeCell ref="G9:G11"/>
    <mergeCell ref="H9:H11"/>
    <mergeCell ref="I9:I11"/>
    <mergeCell ref="J9:J11"/>
    <mergeCell ref="A12:L12"/>
    <mergeCell ref="A13:L13"/>
    <mergeCell ref="B14:L14"/>
    <mergeCell ref="C15:L15"/>
    <mergeCell ref="A16:A20"/>
    <mergeCell ref="B16:B20"/>
    <mergeCell ref="C16:C20"/>
    <mergeCell ref="D16:D20"/>
    <mergeCell ref="E16:E20"/>
    <mergeCell ref="F16:F20"/>
    <mergeCell ref="G16:G20"/>
    <mergeCell ref="H16:H20"/>
    <mergeCell ref="I16:I20"/>
    <mergeCell ref="L19:L20"/>
    <mergeCell ref="F21:F27"/>
    <mergeCell ref="A28:A31"/>
    <mergeCell ref="B28:B31"/>
    <mergeCell ref="C28:C31"/>
    <mergeCell ref="D28:D31"/>
    <mergeCell ref="E28:E31"/>
    <mergeCell ref="A21:A27"/>
    <mergeCell ref="B21:B27"/>
    <mergeCell ref="C21:C27"/>
    <mergeCell ref="D21:D27"/>
    <mergeCell ref="E21:E27"/>
    <mergeCell ref="M28:M29"/>
    <mergeCell ref="G21:G27"/>
    <mergeCell ref="H21:H27"/>
    <mergeCell ref="I21:I27"/>
    <mergeCell ref="L26:L27"/>
    <mergeCell ref="L30:L31"/>
    <mergeCell ref="C32:J32"/>
    <mergeCell ref="B33:J33"/>
    <mergeCell ref="G28:G31"/>
    <mergeCell ref="H28:H31"/>
    <mergeCell ref="I28:I31"/>
    <mergeCell ref="L28:L29"/>
    <mergeCell ref="F28:F31"/>
    <mergeCell ref="B34:L34"/>
    <mergeCell ref="C35:L35"/>
    <mergeCell ref="A36:A37"/>
    <mergeCell ref="B36:B37"/>
    <mergeCell ref="C36:C37"/>
    <mergeCell ref="G36:G37"/>
    <mergeCell ref="H36:H37"/>
    <mergeCell ref="I36:I37"/>
    <mergeCell ref="E38:E39"/>
    <mergeCell ref="F38:F39"/>
    <mergeCell ref="H38:H39"/>
    <mergeCell ref="E40:E42"/>
    <mergeCell ref="F40:F42"/>
    <mergeCell ref="H40:H42"/>
    <mergeCell ref="A60:J60"/>
    <mergeCell ref="A61:J61"/>
    <mergeCell ref="A56:J56"/>
    <mergeCell ref="A57:J57"/>
    <mergeCell ref="A58:J58"/>
    <mergeCell ref="K1:M2"/>
    <mergeCell ref="L3:M3"/>
    <mergeCell ref="K9:K11"/>
    <mergeCell ref="A50:T50"/>
    <mergeCell ref="A59:J59"/>
    <mergeCell ref="A53:J53"/>
    <mergeCell ref="A54:J54"/>
    <mergeCell ref="A55:J55"/>
    <mergeCell ref="B49:J49"/>
    <mergeCell ref="A51:L51"/>
    <mergeCell ref="A52:J52"/>
    <mergeCell ref="E43:E45"/>
    <mergeCell ref="F43:F45"/>
    <mergeCell ref="H43:H45"/>
    <mergeCell ref="C47:J47"/>
    <mergeCell ref="B48:J48"/>
  </mergeCells>
  <printOptions horizontalCentered="1"/>
  <pageMargins left="0.59055118110236227" right="0" top="0.59055118110236227" bottom="0" header="0" footer="0"/>
  <pageSetup paperSize="9" scale="80"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3"/>
  <sheetViews>
    <sheetView view="pageBreakPreview" topLeftCell="A37" zoomScale="96" zoomScaleNormal="100" zoomScaleSheetLayoutView="96" workbookViewId="0">
      <selection activeCell="H68" sqref="H68"/>
    </sheetView>
  </sheetViews>
  <sheetFormatPr defaultRowHeight="12.75"/>
  <cols>
    <col min="1" max="1" width="3.42578125" style="4" customWidth="1"/>
    <col min="2" max="2" width="3.140625" style="4" customWidth="1"/>
    <col min="3" max="3" width="3" style="4" customWidth="1"/>
    <col min="4" max="4" width="3.42578125" style="4" customWidth="1"/>
    <col min="5" max="5" width="32.42578125" style="4" customWidth="1"/>
    <col min="6" max="6" width="3" style="12" customWidth="1"/>
    <col min="7" max="7" width="3.5703125" style="12" customWidth="1"/>
    <col min="8" max="8" width="4" style="5" customWidth="1"/>
    <col min="9" max="9" width="10.7109375" style="5" customWidth="1"/>
    <col min="10" max="10" width="7.7109375" style="6" customWidth="1"/>
    <col min="11" max="13" width="8.42578125" style="4" customWidth="1"/>
    <col min="14" max="14" width="30.7109375" style="4" customWidth="1"/>
    <col min="15" max="15" width="7.7109375" style="4" customWidth="1"/>
    <col min="16" max="16384" width="9.140625" style="3"/>
  </cols>
  <sheetData>
    <row r="1" spans="1:18" s="105" customFormat="1" ht="19.5" customHeight="1">
      <c r="N1" s="711" t="s">
        <v>124</v>
      </c>
      <c r="O1" s="712"/>
    </row>
    <row r="2" spans="1:18" s="105" customFormat="1" ht="14.25" customHeight="1">
      <c r="N2" s="332"/>
      <c r="O2" s="333"/>
    </row>
    <row r="3" spans="1:18" s="4" customFormat="1" ht="16.5" customHeight="1">
      <c r="A3" s="328"/>
      <c r="B3" s="328"/>
      <c r="C3" s="328"/>
      <c r="D3" s="328"/>
      <c r="E3" s="689" t="s">
        <v>128</v>
      </c>
      <c r="F3" s="689"/>
      <c r="G3" s="689"/>
      <c r="H3" s="689"/>
      <c r="I3" s="689"/>
      <c r="J3" s="689"/>
      <c r="K3" s="689"/>
      <c r="L3" s="689"/>
      <c r="M3" s="689"/>
      <c r="N3" s="689"/>
      <c r="O3" s="328"/>
    </row>
    <row r="4" spans="1:18" ht="15.75" customHeight="1">
      <c r="A4" s="329"/>
      <c r="B4" s="329"/>
      <c r="C4" s="329"/>
      <c r="D4" s="329"/>
      <c r="E4" s="618" t="s">
        <v>32</v>
      </c>
      <c r="F4" s="619"/>
      <c r="G4" s="619"/>
      <c r="H4" s="619"/>
      <c r="I4" s="619"/>
      <c r="J4" s="619"/>
      <c r="K4" s="619"/>
      <c r="L4" s="619"/>
      <c r="M4" s="619"/>
      <c r="N4" s="619"/>
      <c r="O4" s="329"/>
    </row>
    <row r="5" spans="1:18" ht="16.5" customHeight="1">
      <c r="A5" s="330"/>
      <c r="B5" s="330"/>
      <c r="C5" s="330"/>
      <c r="D5" s="330"/>
      <c r="E5" s="689" t="s">
        <v>18</v>
      </c>
      <c r="F5" s="619"/>
      <c r="G5" s="619"/>
      <c r="H5" s="619"/>
      <c r="I5" s="619"/>
      <c r="J5" s="619"/>
      <c r="K5" s="619"/>
      <c r="L5" s="619"/>
      <c r="M5" s="619"/>
      <c r="N5" s="619"/>
      <c r="O5" s="330"/>
      <c r="P5" s="1"/>
      <c r="Q5" s="1"/>
    </row>
    <row r="6" spans="1:18" ht="15" customHeight="1" thickBot="1">
      <c r="N6" s="338"/>
      <c r="O6" s="106" t="s">
        <v>129</v>
      </c>
    </row>
    <row r="7" spans="1:18" ht="39" customHeight="1">
      <c r="A7" s="690" t="s">
        <v>34</v>
      </c>
      <c r="B7" s="693" t="s">
        <v>0</v>
      </c>
      <c r="C7" s="693" t="s">
        <v>1</v>
      </c>
      <c r="D7" s="693" t="s">
        <v>35</v>
      </c>
      <c r="E7" s="696" t="s">
        <v>12</v>
      </c>
      <c r="F7" s="693" t="s">
        <v>2</v>
      </c>
      <c r="G7" s="693" t="s">
        <v>55</v>
      </c>
      <c r="H7" s="705" t="s">
        <v>3</v>
      </c>
      <c r="I7" s="708" t="s">
        <v>36</v>
      </c>
      <c r="J7" s="517" t="s">
        <v>4</v>
      </c>
      <c r="K7" s="644" t="s">
        <v>126</v>
      </c>
      <c r="L7" s="644" t="s">
        <v>130</v>
      </c>
      <c r="M7" s="644" t="s">
        <v>123</v>
      </c>
      <c r="N7" s="699" t="s">
        <v>11</v>
      </c>
      <c r="O7" s="700"/>
    </row>
    <row r="8" spans="1:18" ht="21.75" customHeight="1">
      <c r="A8" s="691"/>
      <c r="B8" s="694"/>
      <c r="C8" s="694"/>
      <c r="D8" s="694"/>
      <c r="E8" s="697"/>
      <c r="F8" s="694"/>
      <c r="G8" s="703"/>
      <c r="H8" s="706"/>
      <c r="I8" s="709"/>
      <c r="J8" s="518"/>
      <c r="K8" s="645"/>
      <c r="L8" s="645"/>
      <c r="M8" s="645"/>
      <c r="N8" s="701" t="s">
        <v>12</v>
      </c>
      <c r="O8" s="294" t="s">
        <v>47</v>
      </c>
    </row>
    <row r="9" spans="1:18" ht="70.5" customHeight="1" thickBot="1">
      <c r="A9" s="692"/>
      <c r="B9" s="695"/>
      <c r="C9" s="695"/>
      <c r="D9" s="695"/>
      <c r="E9" s="698"/>
      <c r="F9" s="695"/>
      <c r="G9" s="704"/>
      <c r="H9" s="707"/>
      <c r="I9" s="710"/>
      <c r="J9" s="519"/>
      <c r="K9" s="646"/>
      <c r="L9" s="646"/>
      <c r="M9" s="646"/>
      <c r="N9" s="702"/>
      <c r="O9" s="295" t="s">
        <v>67</v>
      </c>
    </row>
    <row r="10" spans="1:18" s="11" customFormat="1" ht="15" customHeight="1">
      <c r="A10" s="586" t="s">
        <v>24</v>
      </c>
      <c r="B10" s="587"/>
      <c r="C10" s="587"/>
      <c r="D10" s="587"/>
      <c r="E10" s="587"/>
      <c r="F10" s="587"/>
      <c r="G10" s="587"/>
      <c r="H10" s="587"/>
      <c r="I10" s="587"/>
      <c r="J10" s="587"/>
      <c r="K10" s="587"/>
      <c r="L10" s="587"/>
      <c r="M10" s="587"/>
      <c r="N10" s="587"/>
      <c r="O10" s="91"/>
    </row>
    <row r="11" spans="1:18" s="11" customFormat="1" ht="14.25" customHeight="1">
      <c r="A11" s="588" t="s">
        <v>46</v>
      </c>
      <c r="B11" s="589"/>
      <c r="C11" s="589"/>
      <c r="D11" s="589"/>
      <c r="E11" s="589"/>
      <c r="F11" s="589"/>
      <c r="G11" s="589"/>
      <c r="H11" s="589"/>
      <c r="I11" s="589"/>
      <c r="J11" s="589"/>
      <c r="K11" s="589"/>
      <c r="L11" s="589"/>
      <c r="M11" s="589"/>
      <c r="N11" s="589"/>
      <c r="O11" s="66"/>
    </row>
    <row r="12" spans="1:18" ht="15.75" customHeight="1">
      <c r="A12" s="18" t="s">
        <v>5</v>
      </c>
      <c r="B12" s="682" t="s">
        <v>25</v>
      </c>
      <c r="C12" s="683"/>
      <c r="D12" s="683"/>
      <c r="E12" s="683"/>
      <c r="F12" s="683"/>
      <c r="G12" s="683"/>
      <c r="H12" s="683"/>
      <c r="I12" s="683"/>
      <c r="J12" s="683"/>
      <c r="K12" s="683"/>
      <c r="L12" s="683"/>
      <c r="M12" s="683"/>
      <c r="N12" s="683"/>
      <c r="O12" s="67"/>
    </row>
    <row r="13" spans="1:18" ht="15" customHeight="1">
      <c r="A13" s="19" t="s">
        <v>5</v>
      </c>
      <c r="B13" s="16" t="s">
        <v>5</v>
      </c>
      <c r="C13" s="591" t="s">
        <v>26</v>
      </c>
      <c r="D13" s="592"/>
      <c r="E13" s="592"/>
      <c r="F13" s="592"/>
      <c r="G13" s="592"/>
      <c r="H13" s="592"/>
      <c r="I13" s="592"/>
      <c r="J13" s="592"/>
      <c r="K13" s="592"/>
      <c r="L13" s="592"/>
      <c r="M13" s="592"/>
      <c r="N13" s="592"/>
      <c r="O13" s="68"/>
    </row>
    <row r="14" spans="1:18" ht="39.75" customHeight="1">
      <c r="A14" s="595" t="s">
        <v>5</v>
      </c>
      <c r="B14" s="598" t="s">
        <v>5</v>
      </c>
      <c r="C14" s="601" t="s">
        <v>5</v>
      </c>
      <c r="D14" s="601"/>
      <c r="E14" s="607" t="s">
        <v>31</v>
      </c>
      <c r="F14" s="496" t="s">
        <v>30</v>
      </c>
      <c r="G14" s="684" t="s">
        <v>56</v>
      </c>
      <c r="H14" s="671" t="s">
        <v>28</v>
      </c>
      <c r="I14" s="674" t="s">
        <v>37</v>
      </c>
      <c r="J14" s="217" t="s">
        <v>22</v>
      </c>
      <c r="K14" s="78">
        <v>25</v>
      </c>
      <c r="L14" s="51">
        <v>25</v>
      </c>
      <c r="M14" s="74"/>
      <c r="N14" s="17" t="s">
        <v>84</v>
      </c>
      <c r="O14" s="32">
        <v>1</v>
      </c>
      <c r="Q14" s="13"/>
      <c r="R14" s="13"/>
    </row>
    <row r="15" spans="1:18" ht="28.5" customHeight="1">
      <c r="A15" s="595"/>
      <c r="B15" s="598"/>
      <c r="C15" s="601"/>
      <c r="D15" s="601"/>
      <c r="E15" s="607"/>
      <c r="F15" s="496"/>
      <c r="G15" s="684"/>
      <c r="H15" s="671"/>
      <c r="I15" s="674"/>
      <c r="J15" s="42"/>
      <c r="K15" s="78"/>
      <c r="L15" s="51"/>
      <c r="M15" s="74"/>
      <c r="N15" s="206" t="s">
        <v>93</v>
      </c>
      <c r="O15" s="313">
        <v>1</v>
      </c>
    </row>
    <row r="16" spans="1:18" ht="28.5" customHeight="1">
      <c r="A16" s="595"/>
      <c r="B16" s="598"/>
      <c r="C16" s="601"/>
      <c r="D16" s="601"/>
      <c r="E16" s="607"/>
      <c r="F16" s="496"/>
      <c r="G16" s="684"/>
      <c r="H16" s="671"/>
      <c r="I16" s="674"/>
      <c r="J16" s="42"/>
      <c r="K16" s="78"/>
      <c r="L16" s="51"/>
      <c r="M16" s="74"/>
      <c r="N16" s="206" t="s">
        <v>117</v>
      </c>
      <c r="O16" s="314">
        <v>2</v>
      </c>
    </row>
    <row r="17" spans="1:20" ht="26.25" customHeight="1">
      <c r="A17" s="595"/>
      <c r="B17" s="598"/>
      <c r="C17" s="601"/>
      <c r="D17" s="601"/>
      <c r="E17" s="607"/>
      <c r="F17" s="496"/>
      <c r="G17" s="684"/>
      <c r="H17" s="671"/>
      <c r="I17" s="674"/>
      <c r="J17" s="282"/>
      <c r="K17" s="77"/>
      <c r="L17" s="50"/>
      <c r="M17" s="102"/>
      <c r="N17" s="687" t="s">
        <v>33</v>
      </c>
      <c r="O17" s="33">
        <v>12</v>
      </c>
      <c r="P17" s="13"/>
      <c r="Q17" s="13"/>
      <c r="R17" s="13"/>
    </row>
    <row r="18" spans="1:20" ht="16.5" customHeight="1" thickBot="1">
      <c r="A18" s="596"/>
      <c r="B18" s="599"/>
      <c r="C18" s="602"/>
      <c r="D18" s="602"/>
      <c r="E18" s="608"/>
      <c r="F18" s="497"/>
      <c r="G18" s="685"/>
      <c r="H18" s="672"/>
      <c r="I18" s="686"/>
      <c r="J18" s="204" t="s">
        <v>6</v>
      </c>
      <c r="K18" s="341">
        <f>SUM(K14:K17)</f>
        <v>25</v>
      </c>
      <c r="L18" s="342">
        <f>SUM(L14:L17)</f>
        <v>25</v>
      </c>
      <c r="M18" s="343"/>
      <c r="N18" s="688"/>
      <c r="O18" s="34"/>
      <c r="P18" s="13"/>
      <c r="Q18" s="13"/>
      <c r="R18" s="13"/>
    </row>
    <row r="19" spans="1:20" ht="27" customHeight="1">
      <c r="A19" s="594" t="s">
        <v>5</v>
      </c>
      <c r="B19" s="597" t="s">
        <v>7</v>
      </c>
      <c r="C19" s="600" t="s">
        <v>7</v>
      </c>
      <c r="D19" s="600"/>
      <c r="E19" s="603" t="s">
        <v>54</v>
      </c>
      <c r="F19" s="527" t="s">
        <v>42</v>
      </c>
      <c r="G19" s="667" t="s">
        <v>57</v>
      </c>
      <c r="H19" s="670" t="s">
        <v>28</v>
      </c>
      <c r="I19" s="673" t="s">
        <v>38</v>
      </c>
      <c r="J19" s="62" t="s">
        <v>22</v>
      </c>
      <c r="K19" s="74">
        <v>85</v>
      </c>
      <c r="L19" s="51">
        <v>85</v>
      </c>
      <c r="M19" s="74"/>
      <c r="N19" s="261" t="s">
        <v>101</v>
      </c>
      <c r="O19" s="266" t="s">
        <v>102</v>
      </c>
      <c r="P19" s="8"/>
    </row>
    <row r="20" spans="1:20" ht="28.5" customHeight="1">
      <c r="A20" s="595"/>
      <c r="B20" s="598"/>
      <c r="C20" s="601"/>
      <c r="D20" s="601"/>
      <c r="E20" s="604"/>
      <c r="F20" s="496"/>
      <c r="G20" s="668"/>
      <c r="H20" s="671"/>
      <c r="I20" s="674"/>
      <c r="J20" s="63"/>
      <c r="K20" s="74"/>
      <c r="L20" s="51"/>
      <c r="M20" s="74"/>
      <c r="N20" s="272" t="s">
        <v>114</v>
      </c>
      <c r="O20" s="268" t="s">
        <v>83</v>
      </c>
      <c r="P20" s="8"/>
    </row>
    <row r="21" spans="1:20" ht="27" customHeight="1">
      <c r="A21" s="595"/>
      <c r="B21" s="598"/>
      <c r="C21" s="601"/>
      <c r="D21" s="601"/>
      <c r="E21" s="604"/>
      <c r="F21" s="496"/>
      <c r="G21" s="668"/>
      <c r="H21" s="671"/>
      <c r="I21" s="674"/>
      <c r="J21" s="63"/>
      <c r="K21" s="74"/>
      <c r="L21" s="51"/>
      <c r="M21" s="74"/>
      <c r="N21" s="272" t="s">
        <v>108</v>
      </c>
      <c r="O21" s="268" t="s">
        <v>105</v>
      </c>
      <c r="P21" s="8"/>
    </row>
    <row r="22" spans="1:20" ht="27" customHeight="1">
      <c r="A22" s="595"/>
      <c r="B22" s="598"/>
      <c r="C22" s="601"/>
      <c r="D22" s="601"/>
      <c r="E22" s="604"/>
      <c r="F22" s="496"/>
      <c r="G22" s="668"/>
      <c r="H22" s="671"/>
      <c r="I22" s="674"/>
      <c r="J22" s="63"/>
      <c r="K22" s="74"/>
      <c r="L22" s="51"/>
      <c r="M22" s="74"/>
      <c r="N22" s="275" t="s">
        <v>95</v>
      </c>
      <c r="O22" s="268" t="s">
        <v>109</v>
      </c>
      <c r="P22" s="8"/>
    </row>
    <row r="23" spans="1:20" ht="42" customHeight="1">
      <c r="A23" s="595"/>
      <c r="B23" s="598"/>
      <c r="C23" s="601"/>
      <c r="D23" s="601"/>
      <c r="E23" s="604"/>
      <c r="F23" s="496"/>
      <c r="G23" s="668"/>
      <c r="H23" s="671"/>
      <c r="I23" s="674"/>
      <c r="J23" s="63"/>
      <c r="K23" s="74"/>
      <c r="L23" s="51"/>
      <c r="M23" s="74"/>
      <c r="N23" s="275" t="s">
        <v>111</v>
      </c>
      <c r="O23" s="268" t="s">
        <v>113</v>
      </c>
      <c r="P23" s="8"/>
    </row>
    <row r="24" spans="1:20" ht="17.25" customHeight="1">
      <c r="A24" s="595"/>
      <c r="B24" s="598"/>
      <c r="C24" s="601"/>
      <c r="D24" s="601"/>
      <c r="E24" s="605"/>
      <c r="F24" s="496"/>
      <c r="G24" s="668"/>
      <c r="H24" s="671"/>
      <c r="I24" s="674"/>
      <c r="J24" s="64"/>
      <c r="K24" s="77"/>
      <c r="L24" s="50"/>
      <c r="M24" s="102"/>
      <c r="N24" s="546" t="s">
        <v>112</v>
      </c>
      <c r="O24" s="271">
        <v>25</v>
      </c>
      <c r="P24" s="8"/>
    </row>
    <row r="25" spans="1:20" ht="17.25" customHeight="1" thickBot="1">
      <c r="A25" s="596"/>
      <c r="B25" s="599"/>
      <c r="C25" s="602"/>
      <c r="D25" s="602"/>
      <c r="E25" s="606"/>
      <c r="F25" s="497"/>
      <c r="G25" s="669"/>
      <c r="H25" s="672"/>
      <c r="I25" s="676"/>
      <c r="J25" s="101" t="s">
        <v>6</v>
      </c>
      <c r="K25" s="94">
        <f>SUM(K19:K24)</f>
        <v>85</v>
      </c>
      <c r="L25" s="95">
        <f>SUM(L19:L24)</f>
        <v>85</v>
      </c>
      <c r="M25" s="94"/>
      <c r="N25" s="547"/>
      <c r="O25" s="240"/>
      <c r="P25" s="8"/>
      <c r="R25" s="23"/>
      <c r="S25" s="23"/>
    </row>
    <row r="26" spans="1:20" ht="11.25" customHeight="1">
      <c r="A26" s="609" t="s">
        <v>5</v>
      </c>
      <c r="B26" s="538" t="s">
        <v>7</v>
      </c>
      <c r="C26" s="541" t="s">
        <v>23</v>
      </c>
      <c r="D26" s="600"/>
      <c r="E26" s="603" t="s">
        <v>81</v>
      </c>
      <c r="F26" s="527"/>
      <c r="G26" s="667"/>
      <c r="H26" s="670" t="s">
        <v>28</v>
      </c>
      <c r="I26" s="673" t="s">
        <v>82</v>
      </c>
      <c r="J26" s="62" t="s">
        <v>22</v>
      </c>
      <c r="K26" s="93">
        <v>106.7</v>
      </c>
      <c r="L26" s="49">
        <v>106.7</v>
      </c>
      <c r="M26" s="93"/>
      <c r="N26" s="677" t="s">
        <v>116</v>
      </c>
      <c r="O26" s="679" t="s">
        <v>83</v>
      </c>
      <c r="P26" s="8"/>
    </row>
    <row r="27" spans="1:20" ht="15.75" customHeight="1">
      <c r="A27" s="610"/>
      <c r="B27" s="539"/>
      <c r="C27" s="542"/>
      <c r="D27" s="601"/>
      <c r="E27" s="604"/>
      <c r="F27" s="496"/>
      <c r="G27" s="668"/>
      <c r="H27" s="671"/>
      <c r="I27" s="674"/>
      <c r="J27" s="63"/>
      <c r="K27" s="74"/>
      <c r="L27" s="51"/>
      <c r="M27" s="74"/>
      <c r="N27" s="678"/>
      <c r="O27" s="680"/>
      <c r="P27" s="8"/>
    </row>
    <row r="28" spans="1:20" ht="21" customHeight="1">
      <c r="A28" s="610"/>
      <c r="B28" s="539"/>
      <c r="C28" s="542"/>
      <c r="D28" s="601"/>
      <c r="E28" s="604"/>
      <c r="F28" s="496"/>
      <c r="G28" s="668"/>
      <c r="H28" s="671"/>
      <c r="I28" s="675"/>
      <c r="J28" s="64"/>
      <c r="K28" s="77"/>
      <c r="L28" s="50"/>
      <c r="M28" s="102"/>
      <c r="N28" s="665" t="s">
        <v>127</v>
      </c>
      <c r="O28" s="242">
        <v>12</v>
      </c>
      <c r="P28" s="8"/>
    </row>
    <row r="29" spans="1:20" ht="17.25" customHeight="1" thickBot="1">
      <c r="A29" s="613"/>
      <c r="B29" s="540"/>
      <c r="C29" s="543"/>
      <c r="D29" s="602"/>
      <c r="E29" s="681"/>
      <c r="F29" s="497"/>
      <c r="G29" s="669"/>
      <c r="H29" s="672"/>
      <c r="I29" s="676"/>
      <c r="J29" s="101" t="s">
        <v>6</v>
      </c>
      <c r="K29" s="94">
        <f>SUM(K26:K28)</f>
        <v>106.7</v>
      </c>
      <c r="L29" s="95">
        <f>SUM(L26:L28)</f>
        <v>106.7</v>
      </c>
      <c r="M29" s="94"/>
      <c r="N29" s="666"/>
      <c r="O29" s="57"/>
      <c r="P29" s="8"/>
      <c r="R29" s="23"/>
      <c r="S29" s="23"/>
    </row>
    <row r="30" spans="1:20" ht="14.25" customHeight="1" thickBot="1">
      <c r="A30" s="21" t="s">
        <v>5</v>
      </c>
      <c r="B30" s="7" t="s">
        <v>7</v>
      </c>
      <c r="C30" s="611" t="s">
        <v>8</v>
      </c>
      <c r="D30" s="611"/>
      <c r="E30" s="611"/>
      <c r="F30" s="611"/>
      <c r="G30" s="611"/>
      <c r="H30" s="611"/>
      <c r="I30" s="611"/>
      <c r="J30" s="612"/>
      <c r="K30" s="75">
        <f>K29+K25+K18</f>
        <v>216.7</v>
      </c>
      <c r="L30" s="54">
        <f>L29+L25+L18</f>
        <v>216.7</v>
      </c>
      <c r="M30" s="75"/>
      <c r="N30" s="339"/>
      <c r="O30" s="71"/>
    </row>
    <row r="31" spans="1:20" ht="14.25" customHeight="1" thickBot="1">
      <c r="A31" s="21" t="s">
        <v>5</v>
      </c>
      <c r="B31" s="533" t="s">
        <v>9</v>
      </c>
      <c r="C31" s="534"/>
      <c r="D31" s="534"/>
      <c r="E31" s="534"/>
      <c r="F31" s="534"/>
      <c r="G31" s="534"/>
      <c r="H31" s="534"/>
      <c r="I31" s="534"/>
      <c r="J31" s="535"/>
      <c r="K31" s="76">
        <f>K30</f>
        <v>216.7</v>
      </c>
      <c r="L31" s="55">
        <f>L30</f>
        <v>216.7</v>
      </c>
      <c r="M31" s="76"/>
      <c r="N31" s="336"/>
      <c r="O31" s="70"/>
      <c r="T31" s="25"/>
    </row>
    <row r="32" spans="1:20" ht="15.75" customHeight="1" thickBot="1">
      <c r="A32" s="22" t="s">
        <v>7</v>
      </c>
      <c r="B32" s="655" t="s">
        <v>121</v>
      </c>
      <c r="C32" s="656"/>
      <c r="D32" s="656"/>
      <c r="E32" s="656"/>
      <c r="F32" s="656"/>
      <c r="G32" s="656"/>
      <c r="H32" s="656"/>
      <c r="I32" s="656"/>
      <c r="J32" s="656"/>
      <c r="K32" s="656"/>
      <c r="L32" s="656"/>
      <c r="M32" s="656"/>
      <c r="N32" s="656"/>
      <c r="O32" s="73"/>
      <c r="T32" s="25"/>
    </row>
    <row r="33" spans="1:22" ht="15.75" customHeight="1" thickBot="1">
      <c r="A33" s="20" t="s">
        <v>7</v>
      </c>
      <c r="B33" s="7" t="s">
        <v>5</v>
      </c>
      <c r="C33" s="531" t="s">
        <v>27</v>
      </c>
      <c r="D33" s="532"/>
      <c r="E33" s="657"/>
      <c r="F33" s="532"/>
      <c r="G33" s="532"/>
      <c r="H33" s="532"/>
      <c r="I33" s="532"/>
      <c r="J33" s="532"/>
      <c r="K33" s="532"/>
      <c r="L33" s="532"/>
      <c r="M33" s="532"/>
      <c r="N33" s="532"/>
      <c r="O33" s="69"/>
    </row>
    <row r="34" spans="1:22" ht="24.75" customHeight="1">
      <c r="A34" s="609" t="s">
        <v>7</v>
      </c>
      <c r="B34" s="597" t="s">
        <v>5</v>
      </c>
      <c r="C34" s="658" t="s">
        <v>5</v>
      </c>
      <c r="D34" s="174"/>
      <c r="E34" s="175" t="s">
        <v>45</v>
      </c>
      <c r="F34" s="296"/>
      <c r="G34" s="660" t="s">
        <v>58</v>
      </c>
      <c r="H34" s="662" t="s">
        <v>28</v>
      </c>
      <c r="I34" s="663" t="s">
        <v>37</v>
      </c>
      <c r="J34" s="176"/>
      <c r="K34" s="178"/>
      <c r="L34" s="178"/>
      <c r="M34" s="178"/>
      <c r="N34" s="182"/>
      <c r="O34" s="315"/>
      <c r="P34" s="13"/>
    </row>
    <row r="35" spans="1:22" ht="45" customHeight="1">
      <c r="A35" s="610"/>
      <c r="B35" s="598"/>
      <c r="C35" s="659"/>
      <c r="D35" s="298" t="s">
        <v>5</v>
      </c>
      <c r="E35" s="191" t="s">
        <v>44</v>
      </c>
      <c r="F35" s="162" t="s">
        <v>43</v>
      </c>
      <c r="G35" s="661"/>
      <c r="H35" s="523"/>
      <c r="I35" s="664"/>
      <c r="J35" s="43" t="s">
        <v>22</v>
      </c>
      <c r="K35" s="77">
        <v>39.1</v>
      </c>
      <c r="L35" s="77">
        <v>39.1</v>
      </c>
      <c r="M35" s="77"/>
      <c r="N35" s="44" t="s">
        <v>53</v>
      </c>
      <c r="O35" s="316">
        <v>2</v>
      </c>
      <c r="P35" s="14"/>
    </row>
    <row r="36" spans="1:22" ht="18" customHeight="1">
      <c r="A36" s="323"/>
      <c r="B36" s="321"/>
      <c r="C36" s="27"/>
      <c r="D36" s="325" t="s">
        <v>7</v>
      </c>
      <c r="E36" s="607" t="s">
        <v>48</v>
      </c>
      <c r="F36" s="496" t="s">
        <v>50</v>
      </c>
      <c r="G36" s="331"/>
      <c r="H36" s="523"/>
      <c r="I36" s="335"/>
      <c r="J36" s="42" t="s">
        <v>22</v>
      </c>
      <c r="K36" s="78">
        <v>78</v>
      </c>
      <c r="L36" s="78">
        <v>78</v>
      </c>
      <c r="M36" s="78"/>
      <c r="N36" s="37" t="s">
        <v>51</v>
      </c>
      <c r="O36" s="317">
        <v>1</v>
      </c>
    </row>
    <row r="37" spans="1:22" ht="40.5" customHeight="1">
      <c r="A37" s="323"/>
      <c r="B37" s="321"/>
      <c r="C37" s="27"/>
      <c r="D37" s="30"/>
      <c r="E37" s="654"/>
      <c r="F37" s="653"/>
      <c r="G37" s="331"/>
      <c r="H37" s="523"/>
      <c r="I37" s="334"/>
      <c r="J37" s="35" t="s">
        <v>39</v>
      </c>
      <c r="K37" s="103">
        <v>72</v>
      </c>
      <c r="L37" s="103">
        <v>72</v>
      </c>
      <c r="M37" s="103"/>
      <c r="N37" s="44" t="s">
        <v>49</v>
      </c>
      <c r="O37" s="138">
        <v>1</v>
      </c>
    </row>
    <row r="38" spans="1:22" ht="26.25" customHeight="1">
      <c r="A38" s="323"/>
      <c r="B38" s="321"/>
      <c r="C38" s="27"/>
      <c r="D38" s="325" t="s">
        <v>23</v>
      </c>
      <c r="E38" s="483" t="s">
        <v>87</v>
      </c>
      <c r="F38" s="496" t="s">
        <v>50</v>
      </c>
      <c r="G38" s="331"/>
      <c r="H38" s="523"/>
      <c r="I38" s="334"/>
      <c r="J38" s="42" t="s">
        <v>22</v>
      </c>
      <c r="K38" s="78">
        <v>45</v>
      </c>
      <c r="L38" s="78">
        <v>45</v>
      </c>
      <c r="M38" s="78"/>
      <c r="N38" s="141" t="s">
        <v>120</v>
      </c>
      <c r="O38" s="314">
        <v>1</v>
      </c>
    </row>
    <row r="39" spans="1:22" ht="28.5" customHeight="1">
      <c r="A39" s="323"/>
      <c r="B39" s="321"/>
      <c r="C39" s="27"/>
      <c r="D39" s="325"/>
      <c r="E39" s="651"/>
      <c r="F39" s="496"/>
      <c r="G39" s="331"/>
      <c r="H39" s="523"/>
      <c r="I39" s="334"/>
      <c r="J39" s="42"/>
      <c r="K39" s="78"/>
      <c r="L39" s="78"/>
      <c r="M39" s="78"/>
      <c r="N39" s="141" t="s">
        <v>98</v>
      </c>
      <c r="O39" s="318">
        <v>1</v>
      </c>
    </row>
    <row r="40" spans="1:22" ht="30.75" customHeight="1">
      <c r="A40" s="323"/>
      <c r="B40" s="321"/>
      <c r="C40" s="27"/>
      <c r="D40" s="325"/>
      <c r="E40" s="651"/>
      <c r="F40" s="496"/>
      <c r="G40" s="331"/>
      <c r="H40" s="523"/>
      <c r="I40" s="334"/>
      <c r="J40" s="42"/>
      <c r="K40" s="78"/>
      <c r="L40" s="78"/>
      <c r="M40" s="78"/>
      <c r="N40" s="44" t="s">
        <v>79</v>
      </c>
      <c r="O40" s="318">
        <v>3</v>
      </c>
    </row>
    <row r="41" spans="1:22" ht="28.5" customHeight="1">
      <c r="A41" s="323"/>
      <c r="B41" s="321"/>
      <c r="C41" s="27"/>
      <c r="D41" s="131" t="s">
        <v>76</v>
      </c>
      <c r="E41" s="483" t="s">
        <v>88</v>
      </c>
      <c r="F41" s="568" t="s">
        <v>50</v>
      </c>
      <c r="G41" s="331"/>
      <c r="H41" s="523"/>
      <c r="I41" s="334"/>
      <c r="J41" s="42" t="s">
        <v>22</v>
      </c>
      <c r="K41" s="78">
        <v>67</v>
      </c>
      <c r="L41" s="78">
        <v>67</v>
      </c>
      <c r="M41" s="78"/>
      <c r="N41" s="236" t="s">
        <v>80</v>
      </c>
      <c r="O41" s="319">
        <v>1</v>
      </c>
    </row>
    <row r="42" spans="1:22" ht="40.5" customHeight="1">
      <c r="A42" s="323"/>
      <c r="B42" s="321"/>
      <c r="C42" s="27"/>
      <c r="D42" s="325"/>
      <c r="E42" s="651"/>
      <c r="F42" s="496"/>
      <c r="G42" s="331"/>
      <c r="H42" s="523"/>
      <c r="I42" s="334"/>
      <c r="J42" s="42"/>
      <c r="K42" s="78"/>
      <c r="L42" s="78"/>
      <c r="M42" s="78"/>
      <c r="N42" s="145" t="s">
        <v>89</v>
      </c>
      <c r="O42" s="318">
        <v>4</v>
      </c>
    </row>
    <row r="43" spans="1:22" ht="43.5" customHeight="1">
      <c r="A43" s="323"/>
      <c r="B43" s="321"/>
      <c r="C43" s="27"/>
      <c r="D43" s="30"/>
      <c r="E43" s="652"/>
      <c r="F43" s="653"/>
      <c r="G43" s="248"/>
      <c r="H43" s="549"/>
      <c r="I43" s="41"/>
      <c r="J43" s="35"/>
      <c r="K43" s="103"/>
      <c r="L43" s="103"/>
      <c r="M43" s="103"/>
      <c r="N43" s="149" t="s">
        <v>94</v>
      </c>
      <c r="O43" s="152">
        <v>30</v>
      </c>
    </row>
    <row r="44" spans="1:22" ht="16.5" customHeight="1" thickBot="1">
      <c r="A44" s="324"/>
      <c r="B44" s="327"/>
      <c r="C44" s="28"/>
      <c r="D44" s="39"/>
      <c r="E44" s="249"/>
      <c r="F44" s="40"/>
      <c r="G44" s="40"/>
      <c r="H44" s="38"/>
      <c r="I44" s="31"/>
      <c r="J44" s="29" t="s">
        <v>6</v>
      </c>
      <c r="K44" s="212">
        <f>SUM(K35:K43)</f>
        <v>301.10000000000002</v>
      </c>
      <c r="L44" s="212">
        <f>SUM(L35:L43)</f>
        <v>301.10000000000002</v>
      </c>
      <c r="M44" s="212"/>
      <c r="N44" s="139"/>
      <c r="O44" s="320"/>
      <c r="P44" s="13"/>
    </row>
    <row r="45" spans="1:22" ht="14.25" customHeight="1" thickBot="1">
      <c r="A45" s="326" t="s">
        <v>7</v>
      </c>
      <c r="B45" s="327" t="s">
        <v>5</v>
      </c>
      <c r="C45" s="556" t="s">
        <v>8</v>
      </c>
      <c r="D45" s="557"/>
      <c r="E45" s="557"/>
      <c r="F45" s="557"/>
      <c r="G45" s="557"/>
      <c r="H45" s="557"/>
      <c r="I45" s="557"/>
      <c r="J45" s="557"/>
      <c r="K45" s="126">
        <f t="shared" ref="K45:L46" si="0">K44</f>
        <v>301.10000000000002</v>
      </c>
      <c r="L45" s="126">
        <f t="shared" si="0"/>
        <v>301.10000000000002</v>
      </c>
      <c r="M45" s="340"/>
      <c r="N45" s="140"/>
      <c r="O45" s="254"/>
    </row>
    <row r="46" spans="1:22" ht="14.25" customHeight="1" thickBot="1">
      <c r="A46" s="20" t="s">
        <v>7</v>
      </c>
      <c r="B46" s="533" t="s">
        <v>9</v>
      </c>
      <c r="C46" s="534"/>
      <c r="D46" s="534"/>
      <c r="E46" s="534"/>
      <c r="F46" s="534"/>
      <c r="G46" s="534"/>
      <c r="H46" s="534"/>
      <c r="I46" s="534"/>
      <c r="J46" s="534"/>
      <c r="K46" s="79">
        <f t="shared" si="0"/>
        <v>301.10000000000002</v>
      </c>
      <c r="L46" s="79">
        <f t="shared" si="0"/>
        <v>301.10000000000002</v>
      </c>
      <c r="M46" s="79"/>
      <c r="N46" s="336"/>
      <c r="O46" s="70"/>
    </row>
    <row r="47" spans="1:22" ht="14.25" customHeight="1" thickBot="1">
      <c r="A47" s="15" t="s">
        <v>5</v>
      </c>
      <c r="B47" s="572" t="s">
        <v>17</v>
      </c>
      <c r="C47" s="573"/>
      <c r="D47" s="573"/>
      <c r="E47" s="573"/>
      <c r="F47" s="573"/>
      <c r="G47" s="573"/>
      <c r="H47" s="573"/>
      <c r="I47" s="573"/>
      <c r="J47" s="573"/>
      <c r="K47" s="80">
        <f>K46+K31</f>
        <v>517.79999999999995</v>
      </c>
      <c r="L47" s="80">
        <f>L46+L31</f>
        <v>517.79999999999995</v>
      </c>
      <c r="M47" s="80"/>
      <c r="N47" s="337"/>
      <c r="O47" s="72"/>
    </row>
    <row r="48" spans="1:22" s="9" customFormat="1" ht="17.25" customHeight="1">
      <c r="A48" s="647" t="s">
        <v>131</v>
      </c>
      <c r="B48" s="647"/>
      <c r="C48" s="647"/>
      <c r="D48" s="647"/>
      <c r="E48" s="647"/>
      <c r="F48" s="647"/>
      <c r="G48" s="647"/>
      <c r="H48" s="647"/>
      <c r="I48" s="647"/>
      <c r="J48" s="647"/>
      <c r="K48" s="647"/>
      <c r="L48" s="647"/>
      <c r="M48" s="647"/>
      <c r="N48" s="647"/>
      <c r="O48" s="647"/>
      <c r="P48" s="647"/>
      <c r="Q48" s="647"/>
      <c r="R48" s="647"/>
      <c r="S48" s="647"/>
      <c r="T48" s="647"/>
      <c r="U48" s="647"/>
      <c r="V48" s="647"/>
    </row>
    <row r="49" spans="1:35" s="9" customFormat="1" ht="17.25" customHeight="1">
      <c r="A49" s="548"/>
      <c r="B49" s="548"/>
      <c r="C49" s="548"/>
      <c r="D49" s="548"/>
      <c r="E49" s="548"/>
      <c r="F49" s="548"/>
      <c r="G49" s="548"/>
      <c r="H49" s="548"/>
      <c r="I49" s="548"/>
      <c r="J49" s="548"/>
      <c r="K49" s="548"/>
      <c r="L49" s="548"/>
      <c r="M49" s="548"/>
      <c r="N49" s="548"/>
      <c r="O49" s="322"/>
    </row>
    <row r="50" spans="1:35" s="10" customFormat="1" ht="14.25" customHeight="1" thickBot="1">
      <c r="A50" s="558" t="s">
        <v>13</v>
      </c>
      <c r="B50" s="558"/>
      <c r="C50" s="558"/>
      <c r="D50" s="558"/>
      <c r="E50" s="558"/>
      <c r="F50" s="558"/>
      <c r="G50" s="558"/>
      <c r="H50" s="558"/>
      <c r="I50" s="558"/>
      <c r="J50" s="558"/>
      <c r="K50" s="198"/>
      <c r="L50" s="198"/>
      <c r="M50" s="198"/>
      <c r="N50" s="2"/>
      <c r="O50" s="2"/>
      <c r="P50" s="9"/>
      <c r="Q50" s="9"/>
      <c r="R50" s="9"/>
      <c r="S50" s="9"/>
      <c r="T50" s="9"/>
      <c r="U50" s="9"/>
      <c r="V50" s="9"/>
      <c r="W50" s="9"/>
      <c r="X50" s="9"/>
      <c r="Y50" s="9"/>
      <c r="Z50" s="9"/>
      <c r="AA50" s="9"/>
      <c r="AB50" s="9"/>
      <c r="AC50" s="9"/>
      <c r="AD50" s="9"/>
      <c r="AE50" s="9"/>
      <c r="AF50" s="9"/>
      <c r="AG50" s="9"/>
      <c r="AH50" s="9"/>
      <c r="AI50" s="9"/>
    </row>
    <row r="51" spans="1:35" ht="71.25" customHeight="1" thickBot="1">
      <c r="A51" s="648" t="s">
        <v>10</v>
      </c>
      <c r="B51" s="649"/>
      <c r="C51" s="649"/>
      <c r="D51" s="649"/>
      <c r="E51" s="649"/>
      <c r="F51" s="649"/>
      <c r="G51" s="649"/>
      <c r="H51" s="649"/>
      <c r="I51" s="649"/>
      <c r="J51" s="650"/>
      <c r="K51" s="297" t="s">
        <v>73</v>
      </c>
      <c r="L51" s="297" t="s">
        <v>122</v>
      </c>
      <c r="M51" s="297" t="s">
        <v>123</v>
      </c>
      <c r="N51" s="65"/>
    </row>
    <row r="52" spans="1:35" ht="14.25" customHeight="1">
      <c r="A52" s="550" t="s">
        <v>14</v>
      </c>
      <c r="B52" s="551"/>
      <c r="C52" s="551"/>
      <c r="D52" s="551"/>
      <c r="E52" s="551"/>
      <c r="F52" s="551"/>
      <c r="G52" s="551"/>
      <c r="H52" s="551"/>
      <c r="I52" s="551"/>
      <c r="J52" s="552"/>
      <c r="K52" s="45">
        <f>SUM(K53:K54)</f>
        <v>445.8</v>
      </c>
      <c r="L52" s="45">
        <f>SUM(L53:L54)</f>
        <v>445.8</v>
      </c>
      <c r="M52" s="45">
        <f>SUM(M53:M54)</f>
        <v>0</v>
      </c>
    </row>
    <row r="53" spans="1:35" ht="14.25" customHeight="1">
      <c r="A53" s="553" t="s">
        <v>19</v>
      </c>
      <c r="B53" s="554"/>
      <c r="C53" s="554"/>
      <c r="D53" s="554"/>
      <c r="E53" s="554"/>
      <c r="F53" s="554"/>
      <c r="G53" s="554"/>
      <c r="H53" s="554"/>
      <c r="I53" s="554"/>
      <c r="J53" s="555"/>
      <c r="K53" s="46">
        <f>SUMIF(J11:J47,"SB",K11:K47)</f>
        <v>445.8</v>
      </c>
      <c r="L53" s="46">
        <f>SUMIF(J11:J47,"SB",L11:L47)</f>
        <v>445.8</v>
      </c>
      <c r="M53" s="46">
        <f>SUMIF(J11:J47,"SB",M11:M47)</f>
        <v>0</v>
      </c>
    </row>
    <row r="54" spans="1:35" ht="14.25" customHeight="1">
      <c r="A54" s="577" t="s">
        <v>20</v>
      </c>
      <c r="B54" s="578"/>
      <c r="C54" s="578"/>
      <c r="D54" s="578"/>
      <c r="E54" s="578"/>
      <c r="F54" s="578"/>
      <c r="G54" s="578"/>
      <c r="H54" s="578"/>
      <c r="I54" s="578"/>
      <c r="J54" s="579"/>
      <c r="K54" s="46">
        <f>SUMIF(J15:J47,"SB(P)",K15:K47)</f>
        <v>0</v>
      </c>
      <c r="L54" s="46">
        <f>SUMIF(J15:J47,"SB(P)",L15:L47)</f>
        <v>0</v>
      </c>
      <c r="M54" s="46">
        <f>SUMIF(J15:J47,"SB(P)",M15:M47)</f>
        <v>0</v>
      </c>
      <c r="N54" s="65"/>
    </row>
    <row r="55" spans="1:35" ht="14.25" customHeight="1">
      <c r="A55" s="580" t="s">
        <v>15</v>
      </c>
      <c r="B55" s="581"/>
      <c r="C55" s="581"/>
      <c r="D55" s="581"/>
      <c r="E55" s="581"/>
      <c r="F55" s="581"/>
      <c r="G55" s="581"/>
      <c r="H55" s="581"/>
      <c r="I55" s="581"/>
      <c r="J55" s="582"/>
      <c r="K55" s="47">
        <f>SUM(K56:K58)</f>
        <v>72</v>
      </c>
      <c r="L55" s="47">
        <f>SUM(L56:L58)</f>
        <v>72</v>
      </c>
      <c r="M55" s="47">
        <f>SUM(M56:M58)</f>
        <v>0</v>
      </c>
    </row>
    <row r="56" spans="1:35" ht="14.25" customHeight="1">
      <c r="A56" s="583" t="s">
        <v>21</v>
      </c>
      <c r="B56" s="584"/>
      <c r="C56" s="584"/>
      <c r="D56" s="584"/>
      <c r="E56" s="584"/>
      <c r="F56" s="584"/>
      <c r="G56" s="584"/>
      <c r="H56" s="584"/>
      <c r="I56" s="584"/>
      <c r="J56" s="585"/>
      <c r="K56" s="46">
        <f>SUMIF(J15:J47,"ES",K15:K47)</f>
        <v>0</v>
      </c>
      <c r="L56" s="46">
        <f>SUMIF(J15:J47,"ES",L15:L47)</f>
        <v>0</v>
      </c>
      <c r="M56" s="46">
        <f>SUMIF(J15:J47,"ES",M15:M47)</f>
        <v>0</v>
      </c>
    </row>
    <row r="57" spans="1:35" ht="14.25" customHeight="1">
      <c r="A57" s="583" t="s">
        <v>41</v>
      </c>
      <c r="B57" s="584"/>
      <c r="C57" s="584"/>
      <c r="D57" s="584"/>
      <c r="E57" s="584"/>
      <c r="F57" s="584"/>
      <c r="G57" s="584"/>
      <c r="H57" s="584"/>
      <c r="I57" s="584"/>
      <c r="J57" s="585"/>
      <c r="K57" s="46">
        <f>SUMIF(J15:J47,"KVJUD",K15:K47)</f>
        <v>0</v>
      </c>
      <c r="L57" s="46">
        <f>SUMIF(J15:J47,"KVJUD",L15:L47)</f>
        <v>0</v>
      </c>
      <c r="M57" s="46">
        <f>SUMIF(J15:J47,"KVJUD",M15:M47)</f>
        <v>0</v>
      </c>
    </row>
    <row r="58" spans="1:35" ht="14.25" customHeight="1">
      <c r="A58" s="583" t="s">
        <v>40</v>
      </c>
      <c r="B58" s="584"/>
      <c r="C58" s="584"/>
      <c r="D58" s="584"/>
      <c r="E58" s="584"/>
      <c r="F58" s="584"/>
      <c r="G58" s="584"/>
      <c r="H58" s="584"/>
      <c r="I58" s="584"/>
      <c r="J58" s="585"/>
      <c r="K58" s="46">
        <f>SUMIF(J15:J47,"KT",K15:K47)</f>
        <v>72</v>
      </c>
      <c r="L58" s="46">
        <f>SUMIF(J15:J47,"KT",L15:L47)</f>
        <v>72</v>
      </c>
      <c r="M58" s="46">
        <f>SUMIF(J15:J47,"KT",M15:M47)</f>
        <v>0</v>
      </c>
    </row>
    <row r="59" spans="1:35" ht="17.25" customHeight="1" thickBot="1">
      <c r="A59" s="574" t="s">
        <v>16</v>
      </c>
      <c r="B59" s="575"/>
      <c r="C59" s="575"/>
      <c r="D59" s="575"/>
      <c r="E59" s="575"/>
      <c r="F59" s="575"/>
      <c r="G59" s="575"/>
      <c r="H59" s="575"/>
      <c r="I59" s="575"/>
      <c r="J59" s="576"/>
      <c r="K59" s="48">
        <f>SUM(K52,K55)</f>
        <v>517.79999999999995</v>
      </c>
      <c r="L59" s="48">
        <f>SUM(L52,L55)</f>
        <v>517.79999999999995</v>
      </c>
      <c r="M59" s="48">
        <f>SUM(M52,M55)</f>
        <v>0</v>
      </c>
    </row>
    <row r="60" spans="1:35">
      <c r="K60" s="24"/>
      <c r="L60" s="24"/>
      <c r="M60" s="24"/>
    </row>
    <row r="63" spans="1:35">
      <c r="A63" s="3"/>
      <c r="B63" s="3"/>
      <c r="C63" s="3"/>
      <c r="D63" s="3"/>
      <c r="E63" s="3"/>
      <c r="F63" s="3"/>
      <c r="G63" s="3"/>
      <c r="H63" s="3"/>
      <c r="I63" s="3"/>
      <c r="J63" s="3"/>
      <c r="N63" s="3"/>
      <c r="O63" s="3"/>
    </row>
  </sheetData>
  <mergeCells count="89">
    <mergeCell ref="A59:J59"/>
    <mergeCell ref="A48:V48"/>
    <mergeCell ref="A49:N49"/>
    <mergeCell ref="A50:J50"/>
    <mergeCell ref="A51:J51"/>
    <mergeCell ref="A52:J52"/>
    <mergeCell ref="A53:J53"/>
    <mergeCell ref="A54:J54"/>
    <mergeCell ref="A55:J55"/>
    <mergeCell ref="A56:J56"/>
    <mergeCell ref="A57:J57"/>
    <mergeCell ref="A58:J58"/>
    <mergeCell ref="B47:J47"/>
    <mergeCell ref="E36:E37"/>
    <mergeCell ref="F36:F37"/>
    <mergeCell ref="H36:H37"/>
    <mergeCell ref="E38:E40"/>
    <mergeCell ref="F38:F40"/>
    <mergeCell ref="H38:H40"/>
    <mergeCell ref="E41:E43"/>
    <mergeCell ref="F41:F43"/>
    <mergeCell ref="H41:H43"/>
    <mergeCell ref="C45:J45"/>
    <mergeCell ref="B46:J46"/>
    <mergeCell ref="C33:N33"/>
    <mergeCell ref="A34:A35"/>
    <mergeCell ref="B34:B35"/>
    <mergeCell ref="C34:C35"/>
    <mergeCell ref="G34:G35"/>
    <mergeCell ref="H34:H35"/>
    <mergeCell ref="I34:I35"/>
    <mergeCell ref="O26:O27"/>
    <mergeCell ref="N28:N29"/>
    <mergeCell ref="C30:J30"/>
    <mergeCell ref="B31:J31"/>
    <mergeCell ref="B32:N32"/>
    <mergeCell ref="G19:G25"/>
    <mergeCell ref="H19:H25"/>
    <mergeCell ref="I19:I25"/>
    <mergeCell ref="N24:N25"/>
    <mergeCell ref="A26:A29"/>
    <mergeCell ref="B26:B29"/>
    <mergeCell ref="C26:C29"/>
    <mergeCell ref="D26:D29"/>
    <mergeCell ref="E26:E29"/>
    <mergeCell ref="F26:F29"/>
    <mergeCell ref="G26:G29"/>
    <mergeCell ref="H26:H29"/>
    <mergeCell ref="I26:I29"/>
    <mergeCell ref="N26:N27"/>
    <mergeCell ref="G14:G18"/>
    <mergeCell ref="H14:H18"/>
    <mergeCell ref="I14:I18"/>
    <mergeCell ref="N17:N18"/>
    <mergeCell ref="A19:A25"/>
    <mergeCell ref="B19:B25"/>
    <mergeCell ref="C19:C25"/>
    <mergeCell ref="D19:D25"/>
    <mergeCell ref="E19:E25"/>
    <mergeCell ref="F19:F25"/>
    <mergeCell ref="A14:A18"/>
    <mergeCell ref="B14:B18"/>
    <mergeCell ref="C14:C18"/>
    <mergeCell ref="D14:D18"/>
    <mergeCell ref="E14:E18"/>
    <mergeCell ref="F14:F18"/>
    <mergeCell ref="C13:N13"/>
    <mergeCell ref="L7:L9"/>
    <mergeCell ref="M7:M9"/>
    <mergeCell ref="F7:F9"/>
    <mergeCell ref="G7:G9"/>
    <mergeCell ref="H7:H9"/>
    <mergeCell ref="I7:I9"/>
    <mergeCell ref="J7:J9"/>
    <mergeCell ref="K7:K9"/>
    <mergeCell ref="N7:O7"/>
    <mergeCell ref="N8:N9"/>
    <mergeCell ref="A10:N10"/>
    <mergeCell ref="A11:N11"/>
    <mergeCell ref="B12:N12"/>
    <mergeCell ref="N1:O1"/>
    <mergeCell ref="E3:N3"/>
    <mergeCell ref="E4:N4"/>
    <mergeCell ref="E5:N5"/>
    <mergeCell ref="A7:A9"/>
    <mergeCell ref="B7:B9"/>
    <mergeCell ref="C7:C9"/>
    <mergeCell ref="D7:D9"/>
    <mergeCell ref="E7:E9"/>
  </mergeCells>
  <printOptions horizontalCentered="1"/>
  <pageMargins left="0.59055118110236227" right="0" top="0.59055118110236227" bottom="0" header="0" footer="0"/>
  <pageSetup paperSize="9" scale="66" orientation="portrait" r:id="rId1"/>
  <headerFooter alignWithMargins="0"/>
  <rowBreaks count="1" manualBreakCount="1">
    <brk id="49"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67"/>
  <sheetViews>
    <sheetView view="pageBreakPreview" topLeftCell="A7" zoomScaleNormal="100" zoomScaleSheetLayoutView="100" workbookViewId="0">
      <selection activeCell="S27" sqref="S27:S28"/>
    </sheetView>
  </sheetViews>
  <sheetFormatPr defaultRowHeight="12.75"/>
  <cols>
    <col min="1" max="4" width="2.7109375" style="4" customWidth="1"/>
    <col min="5" max="5" width="32.42578125" style="4" customWidth="1"/>
    <col min="6" max="6" width="3" style="12" customWidth="1"/>
    <col min="7" max="7" width="3.5703125" style="12" customWidth="1"/>
    <col min="8" max="8" width="3.140625" style="5" customWidth="1"/>
    <col min="9" max="9" width="10.7109375" style="5" customWidth="1"/>
    <col min="10" max="10" width="7.7109375" style="6" customWidth="1"/>
    <col min="11" max="11" width="9.5703125" style="4" customWidth="1"/>
    <col min="12" max="12" width="9.42578125" style="4" customWidth="1"/>
    <col min="13" max="18" width="8.42578125" style="4" customWidth="1"/>
    <col min="19" max="19" width="30.7109375" style="4" customWidth="1"/>
    <col min="20" max="20" width="4.7109375" style="4" customWidth="1"/>
    <col min="21" max="21" width="5.140625" style="4" customWidth="1"/>
    <col min="22" max="22" width="4.85546875" style="4" customWidth="1"/>
    <col min="23" max="23" width="5" style="4" customWidth="1"/>
    <col min="24" max="16384" width="9.140625" style="3"/>
  </cols>
  <sheetData>
    <row r="1" spans="1:26" s="105" customFormat="1" ht="14.25" customHeight="1">
      <c r="S1" s="642" t="s">
        <v>70</v>
      </c>
      <c r="T1" s="643"/>
      <c r="U1" s="643"/>
      <c r="V1" s="643"/>
      <c r="W1" s="643"/>
    </row>
    <row r="2" spans="1:26" s="4" customFormat="1" ht="15" customHeight="1">
      <c r="A2" s="219"/>
      <c r="B2" s="219"/>
      <c r="C2" s="219"/>
      <c r="D2" s="219"/>
      <c r="E2" s="689" t="s">
        <v>71</v>
      </c>
      <c r="F2" s="689"/>
      <c r="G2" s="689"/>
      <c r="H2" s="689"/>
      <c r="I2" s="689"/>
      <c r="J2" s="689"/>
      <c r="K2" s="689"/>
      <c r="L2" s="689"/>
      <c r="M2" s="689"/>
      <c r="N2" s="689"/>
      <c r="O2" s="689"/>
      <c r="P2" s="689"/>
      <c r="Q2" s="689"/>
      <c r="R2" s="689"/>
      <c r="S2" s="689"/>
      <c r="T2" s="219"/>
      <c r="U2" s="219"/>
      <c r="V2" s="219"/>
      <c r="W2" s="219"/>
    </row>
    <row r="3" spans="1:26" ht="15.75" customHeight="1">
      <c r="A3" s="618" t="s">
        <v>32</v>
      </c>
      <c r="B3" s="618"/>
      <c r="C3" s="618"/>
      <c r="D3" s="618"/>
      <c r="E3" s="618"/>
      <c r="F3" s="618"/>
      <c r="G3" s="618"/>
      <c r="H3" s="618"/>
      <c r="I3" s="618"/>
      <c r="J3" s="618"/>
      <c r="K3" s="618"/>
      <c r="L3" s="618"/>
      <c r="M3" s="618"/>
      <c r="N3" s="618"/>
      <c r="O3" s="618"/>
      <c r="P3" s="618"/>
      <c r="Q3" s="618"/>
      <c r="R3" s="618"/>
      <c r="S3" s="618"/>
      <c r="T3" s="618"/>
      <c r="U3" s="233"/>
      <c r="V3" s="233"/>
      <c r="W3" s="233"/>
    </row>
    <row r="4" spans="1:26" ht="16.5" customHeight="1">
      <c r="A4" s="734" t="s">
        <v>18</v>
      </c>
      <c r="B4" s="734"/>
      <c r="C4" s="734"/>
      <c r="D4" s="734"/>
      <c r="E4" s="734"/>
      <c r="F4" s="734"/>
      <c r="G4" s="734"/>
      <c r="H4" s="734"/>
      <c r="I4" s="734"/>
      <c r="J4" s="734"/>
      <c r="K4" s="734"/>
      <c r="L4" s="734"/>
      <c r="M4" s="734"/>
      <c r="N4" s="734"/>
      <c r="O4" s="734"/>
      <c r="P4" s="734"/>
      <c r="Q4" s="734"/>
      <c r="R4" s="734"/>
      <c r="S4" s="734"/>
      <c r="T4" s="734"/>
      <c r="U4" s="234"/>
      <c r="V4" s="234"/>
      <c r="W4" s="234"/>
      <c r="X4" s="1"/>
      <c r="Y4" s="1"/>
    </row>
    <row r="5" spans="1:26" ht="15" customHeight="1" thickBot="1">
      <c r="S5" s="740"/>
      <c r="T5" s="741"/>
      <c r="U5" s="238"/>
      <c r="V5" s="106" t="s">
        <v>52</v>
      </c>
      <c r="W5" s="238"/>
    </row>
    <row r="6" spans="1:26" ht="63" customHeight="1">
      <c r="A6" s="485" t="s">
        <v>34</v>
      </c>
      <c r="B6" s="488" t="s">
        <v>0</v>
      </c>
      <c r="C6" s="488" t="s">
        <v>1</v>
      </c>
      <c r="D6" s="488" t="s">
        <v>35</v>
      </c>
      <c r="E6" s="491" t="s">
        <v>12</v>
      </c>
      <c r="F6" s="488" t="s">
        <v>2</v>
      </c>
      <c r="G6" s="488" t="s">
        <v>55</v>
      </c>
      <c r="H6" s="735" t="s">
        <v>3</v>
      </c>
      <c r="I6" s="708" t="s">
        <v>36</v>
      </c>
      <c r="J6" s="517" t="s">
        <v>4</v>
      </c>
      <c r="K6" s="748" t="s">
        <v>90</v>
      </c>
      <c r="L6" s="750" t="s">
        <v>91</v>
      </c>
      <c r="M6" s="727" t="s">
        <v>60</v>
      </c>
      <c r="N6" s="728"/>
      <c r="O6" s="728"/>
      <c r="P6" s="729"/>
      <c r="Q6" s="742" t="s">
        <v>61</v>
      </c>
      <c r="R6" s="742" t="s">
        <v>62</v>
      </c>
      <c r="S6" s="699" t="s">
        <v>11</v>
      </c>
      <c r="T6" s="745"/>
      <c r="U6" s="745"/>
      <c r="V6" s="745"/>
      <c r="W6" s="700"/>
    </row>
    <row r="7" spans="1:26" ht="21.75" customHeight="1">
      <c r="A7" s="486"/>
      <c r="B7" s="489"/>
      <c r="C7" s="489"/>
      <c r="D7" s="489"/>
      <c r="E7" s="492"/>
      <c r="F7" s="489"/>
      <c r="G7" s="738"/>
      <c r="H7" s="736"/>
      <c r="I7" s="709"/>
      <c r="J7" s="518"/>
      <c r="K7" s="749"/>
      <c r="L7" s="751"/>
      <c r="M7" s="721" t="s">
        <v>63</v>
      </c>
      <c r="N7" s="723" t="s">
        <v>64</v>
      </c>
      <c r="O7" s="724"/>
      <c r="P7" s="725" t="s">
        <v>65</v>
      </c>
      <c r="Q7" s="743"/>
      <c r="R7" s="743"/>
      <c r="S7" s="701" t="s">
        <v>12</v>
      </c>
      <c r="T7" s="723" t="s">
        <v>47</v>
      </c>
      <c r="U7" s="746"/>
      <c r="V7" s="746"/>
      <c r="W7" s="747"/>
    </row>
    <row r="8" spans="1:26" ht="60" customHeight="1" thickBot="1">
      <c r="A8" s="487"/>
      <c r="B8" s="490"/>
      <c r="C8" s="490"/>
      <c r="D8" s="490"/>
      <c r="E8" s="493"/>
      <c r="F8" s="490"/>
      <c r="G8" s="739"/>
      <c r="H8" s="737"/>
      <c r="I8" s="710"/>
      <c r="J8" s="519"/>
      <c r="K8" s="749"/>
      <c r="L8" s="751"/>
      <c r="M8" s="722"/>
      <c r="N8" s="83" t="s">
        <v>63</v>
      </c>
      <c r="O8" s="84" t="s">
        <v>66</v>
      </c>
      <c r="P8" s="726"/>
      <c r="Q8" s="744"/>
      <c r="R8" s="744"/>
      <c r="S8" s="702"/>
      <c r="T8" s="85" t="s">
        <v>29</v>
      </c>
      <c r="U8" s="85" t="s">
        <v>67</v>
      </c>
      <c r="V8" s="86" t="s">
        <v>68</v>
      </c>
      <c r="W8" s="87" t="s">
        <v>69</v>
      </c>
    </row>
    <row r="9" spans="1:26" s="11" customFormat="1" ht="15" customHeight="1">
      <c r="A9" s="586" t="s">
        <v>24</v>
      </c>
      <c r="B9" s="587"/>
      <c r="C9" s="587"/>
      <c r="D9" s="587"/>
      <c r="E9" s="587"/>
      <c r="F9" s="587"/>
      <c r="G9" s="587"/>
      <c r="H9" s="587"/>
      <c r="I9" s="587"/>
      <c r="J9" s="587"/>
      <c r="K9" s="587"/>
      <c r="L9" s="587"/>
      <c r="M9" s="587"/>
      <c r="N9" s="587"/>
      <c r="O9" s="587"/>
      <c r="P9" s="587"/>
      <c r="Q9" s="587"/>
      <c r="R9" s="587"/>
      <c r="S9" s="587"/>
      <c r="T9" s="587"/>
      <c r="U9" s="90"/>
      <c r="V9" s="90"/>
      <c r="W9" s="91"/>
    </row>
    <row r="10" spans="1:26" s="11" customFormat="1" ht="14.25" customHeight="1">
      <c r="A10" s="588" t="s">
        <v>46</v>
      </c>
      <c r="B10" s="589"/>
      <c r="C10" s="589"/>
      <c r="D10" s="589"/>
      <c r="E10" s="589"/>
      <c r="F10" s="589"/>
      <c r="G10" s="589"/>
      <c r="H10" s="589"/>
      <c r="I10" s="589"/>
      <c r="J10" s="589"/>
      <c r="K10" s="589"/>
      <c r="L10" s="589"/>
      <c r="M10" s="589"/>
      <c r="N10" s="589"/>
      <c r="O10" s="589"/>
      <c r="P10" s="589"/>
      <c r="Q10" s="589"/>
      <c r="R10" s="589"/>
      <c r="S10" s="589"/>
      <c r="T10" s="589"/>
      <c r="U10" s="220"/>
      <c r="V10" s="220"/>
      <c r="W10" s="66"/>
    </row>
    <row r="11" spans="1:26" ht="15.75" customHeight="1">
      <c r="A11" s="18" t="s">
        <v>5</v>
      </c>
      <c r="B11" s="682" t="s">
        <v>25</v>
      </c>
      <c r="C11" s="683"/>
      <c r="D11" s="683"/>
      <c r="E11" s="683"/>
      <c r="F11" s="683"/>
      <c r="G11" s="683"/>
      <c r="H11" s="683"/>
      <c r="I11" s="683"/>
      <c r="J11" s="683"/>
      <c r="K11" s="683"/>
      <c r="L11" s="683"/>
      <c r="M11" s="683"/>
      <c r="N11" s="683"/>
      <c r="O11" s="683"/>
      <c r="P11" s="683"/>
      <c r="Q11" s="683"/>
      <c r="R11" s="683"/>
      <c r="S11" s="683"/>
      <c r="T11" s="683"/>
      <c r="U11" s="221"/>
      <c r="V11" s="221"/>
      <c r="W11" s="67"/>
    </row>
    <row r="12" spans="1:26" ht="15" customHeight="1">
      <c r="A12" s="19" t="s">
        <v>5</v>
      </c>
      <c r="B12" s="16" t="s">
        <v>5</v>
      </c>
      <c r="C12" s="591" t="s">
        <v>26</v>
      </c>
      <c r="D12" s="592"/>
      <c r="E12" s="592"/>
      <c r="F12" s="592"/>
      <c r="G12" s="592"/>
      <c r="H12" s="592"/>
      <c r="I12" s="592"/>
      <c r="J12" s="592"/>
      <c r="K12" s="592"/>
      <c r="L12" s="592"/>
      <c r="M12" s="592"/>
      <c r="N12" s="592"/>
      <c r="O12" s="592"/>
      <c r="P12" s="592"/>
      <c r="Q12" s="592"/>
      <c r="R12" s="592"/>
      <c r="S12" s="592"/>
      <c r="T12" s="592"/>
      <c r="U12" s="222"/>
      <c r="V12" s="222"/>
      <c r="W12" s="68"/>
    </row>
    <row r="13" spans="1:26" ht="39.75" customHeight="1">
      <c r="A13" s="595" t="s">
        <v>5</v>
      </c>
      <c r="B13" s="598" t="s">
        <v>5</v>
      </c>
      <c r="C13" s="601" t="s">
        <v>5</v>
      </c>
      <c r="D13" s="601"/>
      <c r="E13" s="607" t="s">
        <v>31</v>
      </c>
      <c r="F13" s="496" t="s">
        <v>30</v>
      </c>
      <c r="G13" s="684" t="s">
        <v>56</v>
      </c>
      <c r="H13" s="671" t="s">
        <v>28</v>
      </c>
      <c r="I13" s="674" t="s">
        <v>37</v>
      </c>
      <c r="J13" s="59" t="s">
        <v>22</v>
      </c>
      <c r="K13" s="74">
        <v>10</v>
      </c>
      <c r="L13" s="51">
        <v>10</v>
      </c>
      <c r="M13" s="74">
        <v>25</v>
      </c>
      <c r="N13" s="96">
        <v>25</v>
      </c>
      <c r="O13" s="96"/>
      <c r="P13" s="74"/>
      <c r="Q13" s="78">
        <v>25</v>
      </c>
      <c r="R13" s="281">
        <v>25</v>
      </c>
      <c r="S13" s="17" t="s">
        <v>84</v>
      </c>
      <c r="T13" s="112">
        <v>2</v>
      </c>
      <c r="U13" s="113">
        <v>1</v>
      </c>
      <c r="V13" s="113">
        <v>2</v>
      </c>
      <c r="W13" s="32">
        <v>2</v>
      </c>
      <c r="Y13" s="13"/>
      <c r="Z13" s="13"/>
    </row>
    <row r="14" spans="1:26" ht="28.5" customHeight="1">
      <c r="A14" s="595"/>
      <c r="B14" s="598"/>
      <c r="C14" s="601"/>
      <c r="D14" s="601"/>
      <c r="E14" s="607"/>
      <c r="F14" s="496"/>
      <c r="G14" s="684"/>
      <c r="H14" s="671"/>
      <c r="I14" s="674"/>
      <c r="J14" s="42"/>
      <c r="K14" s="51"/>
      <c r="L14" s="51"/>
      <c r="M14" s="78"/>
      <c r="N14" s="96"/>
      <c r="O14" s="124"/>
      <c r="P14" s="128"/>
      <c r="Q14" s="78"/>
      <c r="R14" s="51"/>
      <c r="S14" s="206" t="s">
        <v>93</v>
      </c>
      <c r="T14" s="277"/>
      <c r="U14" s="278">
        <v>1</v>
      </c>
      <c r="V14" s="279"/>
      <c r="W14" s="280"/>
    </row>
    <row r="15" spans="1:26" ht="28.5" customHeight="1">
      <c r="A15" s="595"/>
      <c r="B15" s="598"/>
      <c r="C15" s="601"/>
      <c r="D15" s="601"/>
      <c r="E15" s="607"/>
      <c r="F15" s="496"/>
      <c r="G15" s="684"/>
      <c r="H15" s="671"/>
      <c r="I15" s="674"/>
      <c r="J15" s="42"/>
      <c r="K15" s="51"/>
      <c r="L15" s="51"/>
      <c r="M15" s="74"/>
      <c r="N15" s="124"/>
      <c r="O15" s="124"/>
      <c r="P15" s="128"/>
      <c r="Q15" s="78"/>
      <c r="R15" s="51"/>
      <c r="S15" s="206" t="s">
        <v>117</v>
      </c>
      <c r="T15" s="205"/>
      <c r="U15" s="276">
        <v>2</v>
      </c>
      <c r="V15" s="199">
        <v>2</v>
      </c>
      <c r="W15" s="200">
        <v>2</v>
      </c>
    </row>
    <row r="16" spans="1:26" ht="26.25" customHeight="1">
      <c r="A16" s="595"/>
      <c r="B16" s="598"/>
      <c r="C16" s="601"/>
      <c r="D16" s="601"/>
      <c r="E16" s="607"/>
      <c r="F16" s="496"/>
      <c r="G16" s="684"/>
      <c r="H16" s="671"/>
      <c r="I16" s="674"/>
      <c r="J16" s="282"/>
      <c r="K16" s="50"/>
      <c r="L16" s="50"/>
      <c r="M16" s="92"/>
      <c r="N16" s="123"/>
      <c r="O16" s="123"/>
      <c r="P16" s="127"/>
      <c r="Q16" s="77"/>
      <c r="R16" s="50"/>
      <c r="S16" s="687" t="s">
        <v>33</v>
      </c>
      <c r="T16" s="114">
        <v>12</v>
      </c>
      <c r="U16" s="114">
        <v>12</v>
      </c>
      <c r="V16" s="114">
        <v>12</v>
      </c>
      <c r="W16" s="33">
        <v>12</v>
      </c>
      <c r="X16" s="13"/>
      <c r="Y16" s="13"/>
      <c r="Z16" s="13"/>
    </row>
    <row r="17" spans="1:28" ht="16.5" customHeight="1" thickBot="1">
      <c r="A17" s="596"/>
      <c r="B17" s="599"/>
      <c r="C17" s="602"/>
      <c r="D17" s="602"/>
      <c r="E17" s="608"/>
      <c r="F17" s="497"/>
      <c r="G17" s="685"/>
      <c r="H17" s="672"/>
      <c r="I17" s="686"/>
      <c r="J17" s="101" t="s">
        <v>6</v>
      </c>
      <c r="K17" s="94">
        <f>SUM(K13:K16)</f>
        <v>10</v>
      </c>
      <c r="L17" s="95">
        <f t="shared" ref="L17:R17" si="0">SUM(L13:L16)</f>
        <v>10</v>
      </c>
      <c r="M17" s="94">
        <f t="shared" si="0"/>
        <v>25</v>
      </c>
      <c r="N17" s="170">
        <f t="shared" si="0"/>
        <v>25</v>
      </c>
      <c r="O17" s="170">
        <f t="shared" si="0"/>
        <v>0</v>
      </c>
      <c r="P17" s="157">
        <f t="shared" si="0"/>
        <v>0</v>
      </c>
      <c r="Q17" s="95">
        <f t="shared" si="0"/>
        <v>25</v>
      </c>
      <c r="R17" s="94">
        <f t="shared" si="0"/>
        <v>25</v>
      </c>
      <c r="S17" s="688"/>
      <c r="T17" s="115"/>
      <c r="U17" s="115"/>
      <c r="V17" s="115"/>
      <c r="W17" s="34"/>
      <c r="X17" s="13"/>
      <c r="Y17" s="13"/>
      <c r="Z17" s="13"/>
    </row>
    <row r="18" spans="1:28" ht="27" customHeight="1">
      <c r="A18" s="594" t="s">
        <v>5</v>
      </c>
      <c r="B18" s="597" t="s">
        <v>7</v>
      </c>
      <c r="C18" s="600" t="s">
        <v>7</v>
      </c>
      <c r="D18" s="600"/>
      <c r="E18" s="603" t="s">
        <v>54</v>
      </c>
      <c r="F18" s="527" t="s">
        <v>42</v>
      </c>
      <c r="G18" s="667" t="s">
        <v>57</v>
      </c>
      <c r="H18" s="670" t="s">
        <v>28</v>
      </c>
      <c r="I18" s="673" t="s">
        <v>38</v>
      </c>
      <c r="J18" s="62" t="s">
        <v>22</v>
      </c>
      <c r="K18" s="93">
        <v>87</v>
      </c>
      <c r="L18" s="49">
        <v>87</v>
      </c>
      <c r="M18" s="161">
        <v>85</v>
      </c>
      <c r="N18" s="160">
        <v>85</v>
      </c>
      <c r="O18" s="160"/>
      <c r="P18" s="192"/>
      <c r="Q18" s="158">
        <v>85</v>
      </c>
      <c r="R18" s="159">
        <v>85</v>
      </c>
      <c r="S18" s="261" t="s">
        <v>101</v>
      </c>
      <c r="T18" s="262"/>
      <c r="U18" s="265" t="s">
        <v>102</v>
      </c>
      <c r="V18" s="265" t="s">
        <v>102</v>
      </c>
      <c r="W18" s="266" t="s">
        <v>102</v>
      </c>
      <c r="X18" s="8"/>
    </row>
    <row r="19" spans="1:28" ht="17.25" customHeight="1">
      <c r="A19" s="595"/>
      <c r="B19" s="598"/>
      <c r="C19" s="601"/>
      <c r="D19" s="601"/>
      <c r="E19" s="604"/>
      <c r="F19" s="496"/>
      <c r="G19" s="668"/>
      <c r="H19" s="671"/>
      <c r="I19" s="674"/>
      <c r="J19" s="63"/>
      <c r="K19" s="74"/>
      <c r="L19" s="51"/>
      <c r="M19" s="74"/>
      <c r="N19" s="124"/>
      <c r="O19" s="124"/>
      <c r="P19" s="128"/>
      <c r="Q19" s="51"/>
      <c r="R19" s="74"/>
      <c r="S19" s="272" t="s">
        <v>114</v>
      </c>
      <c r="T19" s="263"/>
      <c r="U19" s="267" t="s">
        <v>83</v>
      </c>
      <c r="V19" s="267" t="s">
        <v>103</v>
      </c>
      <c r="W19" s="268" t="s">
        <v>104</v>
      </c>
      <c r="X19" s="8"/>
    </row>
    <row r="20" spans="1:28" ht="27" customHeight="1">
      <c r="A20" s="595"/>
      <c r="B20" s="598"/>
      <c r="C20" s="601"/>
      <c r="D20" s="601"/>
      <c r="E20" s="604"/>
      <c r="F20" s="496"/>
      <c r="G20" s="668"/>
      <c r="H20" s="671"/>
      <c r="I20" s="674"/>
      <c r="J20" s="63"/>
      <c r="K20" s="74"/>
      <c r="L20" s="51"/>
      <c r="M20" s="74"/>
      <c r="N20" s="124"/>
      <c r="O20" s="124"/>
      <c r="P20" s="128"/>
      <c r="Q20" s="51"/>
      <c r="R20" s="74"/>
      <c r="S20" s="272" t="s">
        <v>108</v>
      </c>
      <c r="T20" s="263"/>
      <c r="U20" s="267" t="s">
        <v>105</v>
      </c>
      <c r="V20" s="267" t="s">
        <v>106</v>
      </c>
      <c r="W20" s="268" t="s">
        <v>107</v>
      </c>
      <c r="X20" s="8"/>
    </row>
    <row r="21" spans="1:28" ht="27" customHeight="1">
      <c r="A21" s="595"/>
      <c r="B21" s="598"/>
      <c r="C21" s="601"/>
      <c r="D21" s="601"/>
      <c r="E21" s="604"/>
      <c r="F21" s="496"/>
      <c r="G21" s="668"/>
      <c r="H21" s="671"/>
      <c r="I21" s="674"/>
      <c r="J21" s="63"/>
      <c r="K21" s="74"/>
      <c r="L21" s="51"/>
      <c r="M21" s="74"/>
      <c r="N21" s="124"/>
      <c r="O21" s="124"/>
      <c r="P21" s="128"/>
      <c r="Q21" s="51"/>
      <c r="R21" s="74"/>
      <c r="S21" s="275" t="s">
        <v>95</v>
      </c>
      <c r="T21" s="263"/>
      <c r="U21" s="267" t="s">
        <v>109</v>
      </c>
      <c r="V21" s="267" t="s">
        <v>110</v>
      </c>
      <c r="W21" s="268" t="s">
        <v>110</v>
      </c>
      <c r="X21" s="8"/>
    </row>
    <row r="22" spans="1:28" ht="42" customHeight="1">
      <c r="A22" s="595"/>
      <c r="B22" s="598"/>
      <c r="C22" s="601"/>
      <c r="D22" s="601"/>
      <c r="E22" s="604"/>
      <c r="F22" s="496"/>
      <c r="G22" s="668"/>
      <c r="H22" s="671"/>
      <c r="I22" s="674"/>
      <c r="J22" s="63"/>
      <c r="K22" s="74"/>
      <c r="L22" s="51"/>
      <c r="M22" s="74"/>
      <c r="N22" s="124"/>
      <c r="O22" s="124"/>
      <c r="P22" s="128"/>
      <c r="Q22" s="51"/>
      <c r="R22" s="74"/>
      <c r="S22" s="275" t="s">
        <v>111</v>
      </c>
      <c r="T22" s="263"/>
      <c r="U22" s="267" t="s">
        <v>113</v>
      </c>
      <c r="V22" s="267" t="s">
        <v>113</v>
      </c>
      <c r="W22" s="268" t="s">
        <v>113</v>
      </c>
      <c r="X22" s="8"/>
    </row>
    <row r="23" spans="1:28" ht="17.25" customHeight="1">
      <c r="A23" s="595"/>
      <c r="B23" s="598"/>
      <c r="C23" s="601"/>
      <c r="D23" s="601"/>
      <c r="E23" s="605"/>
      <c r="F23" s="496"/>
      <c r="G23" s="668"/>
      <c r="H23" s="671"/>
      <c r="I23" s="674"/>
      <c r="J23" s="64"/>
      <c r="K23" s="92"/>
      <c r="L23" s="50"/>
      <c r="M23" s="92"/>
      <c r="N23" s="123"/>
      <c r="O23" s="123"/>
      <c r="P23" s="127"/>
      <c r="Q23" s="50"/>
      <c r="R23" s="102"/>
      <c r="S23" s="546" t="s">
        <v>112</v>
      </c>
      <c r="T23" s="269"/>
      <c r="U23" s="270">
        <v>25</v>
      </c>
      <c r="V23" s="270">
        <v>25</v>
      </c>
      <c r="W23" s="271">
        <v>25</v>
      </c>
      <c r="X23" s="8"/>
    </row>
    <row r="24" spans="1:28" ht="17.25" customHeight="1" thickBot="1">
      <c r="A24" s="596"/>
      <c r="B24" s="599"/>
      <c r="C24" s="602"/>
      <c r="D24" s="602"/>
      <c r="E24" s="606"/>
      <c r="F24" s="497"/>
      <c r="G24" s="669"/>
      <c r="H24" s="672"/>
      <c r="I24" s="676"/>
      <c r="J24" s="101" t="s">
        <v>6</v>
      </c>
      <c r="K24" s="94">
        <f t="shared" ref="K24:R24" si="1">SUM(K18:K23)</f>
        <v>87</v>
      </c>
      <c r="L24" s="95">
        <f t="shared" si="1"/>
        <v>87</v>
      </c>
      <c r="M24" s="94">
        <f t="shared" si="1"/>
        <v>85</v>
      </c>
      <c r="N24" s="170">
        <f t="shared" si="1"/>
        <v>85</v>
      </c>
      <c r="O24" s="170">
        <f t="shared" si="1"/>
        <v>0</v>
      </c>
      <c r="P24" s="157">
        <f t="shared" si="1"/>
        <v>0</v>
      </c>
      <c r="Q24" s="95">
        <f t="shared" si="1"/>
        <v>85</v>
      </c>
      <c r="R24" s="94">
        <f t="shared" si="1"/>
        <v>85</v>
      </c>
      <c r="S24" s="547"/>
      <c r="T24" s="264"/>
      <c r="U24" s="239"/>
      <c r="V24" s="239"/>
      <c r="W24" s="240"/>
      <c r="X24" s="8"/>
      <c r="Z24" s="23"/>
      <c r="AA24" s="23"/>
    </row>
    <row r="25" spans="1:28" ht="11.25" customHeight="1">
      <c r="A25" s="609" t="s">
        <v>5</v>
      </c>
      <c r="B25" s="538" t="s">
        <v>7</v>
      </c>
      <c r="C25" s="541" t="s">
        <v>23</v>
      </c>
      <c r="D25" s="600"/>
      <c r="E25" s="603" t="s">
        <v>81</v>
      </c>
      <c r="F25" s="527"/>
      <c r="G25" s="667"/>
      <c r="H25" s="670" t="s">
        <v>28</v>
      </c>
      <c r="I25" s="673" t="s">
        <v>82</v>
      </c>
      <c r="J25" s="62" t="s">
        <v>22</v>
      </c>
      <c r="K25" s="93"/>
      <c r="L25" s="49"/>
      <c r="M25" s="93">
        <v>106.7</v>
      </c>
      <c r="N25" s="97">
        <v>16.7</v>
      </c>
      <c r="O25" s="97"/>
      <c r="P25" s="93">
        <v>90</v>
      </c>
      <c r="Q25" s="49">
        <v>6.7</v>
      </c>
      <c r="R25" s="61">
        <v>5.5</v>
      </c>
      <c r="S25" s="677" t="s">
        <v>116</v>
      </c>
      <c r="T25" s="760"/>
      <c r="U25" s="760" t="s">
        <v>83</v>
      </c>
      <c r="V25" s="760"/>
      <c r="W25" s="679"/>
      <c r="X25" s="8"/>
    </row>
    <row r="26" spans="1:28" ht="15.75" customHeight="1">
      <c r="A26" s="610"/>
      <c r="B26" s="539"/>
      <c r="C26" s="542"/>
      <c r="D26" s="601"/>
      <c r="E26" s="604"/>
      <c r="F26" s="496"/>
      <c r="G26" s="668"/>
      <c r="H26" s="671"/>
      <c r="I26" s="674"/>
      <c r="J26" s="63"/>
      <c r="K26" s="74"/>
      <c r="L26" s="51"/>
      <c r="M26" s="74"/>
      <c r="N26" s="96"/>
      <c r="O26" s="96"/>
      <c r="P26" s="74"/>
      <c r="Q26" s="51"/>
      <c r="R26" s="74"/>
      <c r="S26" s="678"/>
      <c r="T26" s="761"/>
      <c r="U26" s="761"/>
      <c r="V26" s="761"/>
      <c r="W26" s="680"/>
      <c r="X26" s="8"/>
    </row>
    <row r="27" spans="1:28" ht="21" customHeight="1">
      <c r="A27" s="610"/>
      <c r="B27" s="539"/>
      <c r="C27" s="542"/>
      <c r="D27" s="601"/>
      <c r="E27" s="604"/>
      <c r="F27" s="496"/>
      <c r="G27" s="668"/>
      <c r="H27" s="671"/>
      <c r="I27" s="675"/>
      <c r="J27" s="64"/>
      <c r="K27" s="92"/>
      <c r="L27" s="50"/>
      <c r="M27" s="92"/>
      <c r="N27" s="98"/>
      <c r="O27" s="123"/>
      <c r="P27" s="123"/>
      <c r="Q27" s="50"/>
      <c r="R27" s="102"/>
      <c r="S27" s="665" t="s">
        <v>127</v>
      </c>
      <c r="T27" s="241"/>
      <c r="U27" s="241">
        <v>12</v>
      </c>
      <c r="V27" s="241">
        <v>12</v>
      </c>
      <c r="W27" s="242">
        <v>12</v>
      </c>
      <c r="X27" s="8"/>
    </row>
    <row r="28" spans="1:28" ht="17.25" customHeight="1" thickBot="1">
      <c r="A28" s="613"/>
      <c r="B28" s="540"/>
      <c r="C28" s="543"/>
      <c r="D28" s="602"/>
      <c r="E28" s="681"/>
      <c r="F28" s="497"/>
      <c r="G28" s="669"/>
      <c r="H28" s="672"/>
      <c r="I28" s="676"/>
      <c r="J28" s="101" t="s">
        <v>6</v>
      </c>
      <c r="K28" s="94">
        <f>SUM(K25:K27)</f>
        <v>0</v>
      </c>
      <c r="L28" s="95">
        <f t="shared" ref="L28:R28" si="2">SUM(L25:L27)</f>
        <v>0</v>
      </c>
      <c r="M28" s="94">
        <f t="shared" si="2"/>
        <v>106.7</v>
      </c>
      <c r="N28" s="171">
        <f t="shared" si="2"/>
        <v>16.7</v>
      </c>
      <c r="O28" s="108">
        <f t="shared" si="2"/>
        <v>0</v>
      </c>
      <c r="P28" s="108">
        <f t="shared" si="2"/>
        <v>90</v>
      </c>
      <c r="Q28" s="95">
        <f t="shared" si="2"/>
        <v>6.7</v>
      </c>
      <c r="R28" s="94">
        <f t="shared" si="2"/>
        <v>5.5</v>
      </c>
      <c r="S28" s="666"/>
      <c r="T28" s="116"/>
      <c r="U28" s="116"/>
      <c r="V28" s="116"/>
      <c r="W28" s="57"/>
      <c r="X28" s="8"/>
      <c r="Z28" s="23"/>
      <c r="AA28" s="23"/>
    </row>
    <row r="29" spans="1:28" ht="14.25" customHeight="1" thickBot="1">
      <c r="A29" s="21" t="s">
        <v>5</v>
      </c>
      <c r="B29" s="7" t="s">
        <v>7</v>
      </c>
      <c r="C29" s="611" t="s">
        <v>8</v>
      </c>
      <c r="D29" s="611"/>
      <c r="E29" s="611"/>
      <c r="F29" s="611"/>
      <c r="G29" s="611"/>
      <c r="H29" s="611"/>
      <c r="I29" s="611"/>
      <c r="J29" s="612"/>
      <c r="K29" s="75">
        <f t="shared" ref="K29:R29" si="3">K28+K24+K17</f>
        <v>97</v>
      </c>
      <c r="L29" s="54">
        <f t="shared" si="3"/>
        <v>97</v>
      </c>
      <c r="M29" s="75">
        <f t="shared" si="3"/>
        <v>216.7</v>
      </c>
      <c r="N29" s="187">
        <f t="shared" si="3"/>
        <v>126.7</v>
      </c>
      <c r="O29" s="273">
        <f t="shared" si="3"/>
        <v>0</v>
      </c>
      <c r="P29" s="187">
        <f t="shared" si="3"/>
        <v>90</v>
      </c>
      <c r="Q29" s="54">
        <f t="shared" si="3"/>
        <v>116.7</v>
      </c>
      <c r="R29" s="75">
        <f t="shared" si="3"/>
        <v>115.5</v>
      </c>
      <c r="S29" s="732"/>
      <c r="T29" s="733"/>
      <c r="U29" s="230"/>
      <c r="V29" s="230"/>
      <c r="W29" s="71"/>
    </row>
    <row r="30" spans="1:28" ht="14.25" customHeight="1" thickBot="1">
      <c r="A30" s="21" t="s">
        <v>5</v>
      </c>
      <c r="B30" s="533" t="s">
        <v>9</v>
      </c>
      <c r="C30" s="534"/>
      <c r="D30" s="534"/>
      <c r="E30" s="534"/>
      <c r="F30" s="534"/>
      <c r="G30" s="534"/>
      <c r="H30" s="534"/>
      <c r="I30" s="534"/>
      <c r="J30" s="535"/>
      <c r="K30" s="76">
        <f>K29</f>
        <v>97</v>
      </c>
      <c r="L30" s="55">
        <f t="shared" ref="L30:R30" si="4">L29</f>
        <v>97</v>
      </c>
      <c r="M30" s="76">
        <f t="shared" si="4"/>
        <v>216.7</v>
      </c>
      <c r="N30" s="109">
        <f t="shared" si="4"/>
        <v>126.7</v>
      </c>
      <c r="O30" s="99">
        <f t="shared" si="4"/>
        <v>0</v>
      </c>
      <c r="P30" s="109">
        <f t="shared" si="4"/>
        <v>90</v>
      </c>
      <c r="Q30" s="55">
        <f t="shared" si="4"/>
        <v>116.7</v>
      </c>
      <c r="R30" s="76">
        <f t="shared" si="4"/>
        <v>115.5</v>
      </c>
      <c r="S30" s="730"/>
      <c r="T30" s="731"/>
      <c r="U30" s="229"/>
      <c r="V30" s="229"/>
      <c r="W30" s="70"/>
      <c r="AB30" s="25"/>
    </row>
    <row r="31" spans="1:28" ht="15.75" customHeight="1" thickBot="1">
      <c r="A31" s="22" t="s">
        <v>7</v>
      </c>
      <c r="B31" s="655" t="s">
        <v>121</v>
      </c>
      <c r="C31" s="656"/>
      <c r="D31" s="656"/>
      <c r="E31" s="656"/>
      <c r="F31" s="656"/>
      <c r="G31" s="656"/>
      <c r="H31" s="656"/>
      <c r="I31" s="656"/>
      <c r="J31" s="656"/>
      <c r="K31" s="656"/>
      <c r="L31" s="656"/>
      <c r="M31" s="656"/>
      <c r="N31" s="656"/>
      <c r="O31" s="656"/>
      <c r="P31" s="656"/>
      <c r="Q31" s="656"/>
      <c r="R31" s="656"/>
      <c r="S31" s="656"/>
      <c r="T31" s="656"/>
      <c r="U31" s="227"/>
      <c r="V31" s="227"/>
      <c r="W31" s="73"/>
      <c r="AB31" s="25"/>
    </row>
    <row r="32" spans="1:28" ht="15.75" customHeight="1" thickBot="1">
      <c r="A32" s="20" t="s">
        <v>7</v>
      </c>
      <c r="B32" s="7" t="s">
        <v>5</v>
      </c>
      <c r="C32" s="531" t="s">
        <v>27</v>
      </c>
      <c r="D32" s="532"/>
      <c r="E32" s="657"/>
      <c r="F32" s="532"/>
      <c r="G32" s="532"/>
      <c r="H32" s="532"/>
      <c r="I32" s="532"/>
      <c r="J32" s="532"/>
      <c r="K32" s="532"/>
      <c r="L32" s="532"/>
      <c r="M32" s="532"/>
      <c r="N32" s="532"/>
      <c r="O32" s="532"/>
      <c r="P32" s="532"/>
      <c r="Q32" s="532"/>
      <c r="R32" s="532"/>
      <c r="S32" s="532"/>
      <c r="T32" s="532"/>
      <c r="U32" s="228"/>
      <c r="V32" s="228"/>
      <c r="W32" s="69"/>
    </row>
    <row r="33" spans="1:24" ht="24.75" customHeight="1">
      <c r="A33" s="609" t="s">
        <v>7</v>
      </c>
      <c r="B33" s="597" t="s">
        <v>5</v>
      </c>
      <c r="C33" s="658" t="s">
        <v>5</v>
      </c>
      <c r="D33" s="174"/>
      <c r="E33" s="175" t="s">
        <v>45</v>
      </c>
      <c r="F33" s="527" t="s">
        <v>43</v>
      </c>
      <c r="G33" s="660" t="s">
        <v>58</v>
      </c>
      <c r="H33" s="662" t="s">
        <v>28</v>
      </c>
      <c r="I33" s="186"/>
      <c r="J33" s="176"/>
      <c r="K33" s="177"/>
      <c r="L33" s="177"/>
      <c r="M33" s="178"/>
      <c r="N33" s="179"/>
      <c r="O33" s="180"/>
      <c r="P33" s="181"/>
      <c r="Q33" s="178"/>
      <c r="R33" s="178"/>
      <c r="S33" s="182"/>
      <c r="T33" s="183"/>
      <c r="U33" s="184"/>
      <c r="V33" s="184"/>
      <c r="W33" s="185"/>
      <c r="X33" s="13"/>
    </row>
    <row r="34" spans="1:24" ht="36" customHeight="1">
      <c r="A34" s="610"/>
      <c r="B34" s="598"/>
      <c r="C34" s="659"/>
      <c r="D34" s="190" t="s">
        <v>5</v>
      </c>
      <c r="E34" s="191" t="s">
        <v>44</v>
      </c>
      <c r="F34" s="569"/>
      <c r="G34" s="661"/>
      <c r="H34" s="523"/>
      <c r="I34" s="762" t="s">
        <v>37</v>
      </c>
      <c r="J34" s="43" t="s">
        <v>22</v>
      </c>
      <c r="K34" s="50">
        <v>39.1</v>
      </c>
      <c r="L34" s="50">
        <v>39.1</v>
      </c>
      <c r="M34" s="77">
        <v>39.1</v>
      </c>
      <c r="N34" s="98">
        <v>39.1</v>
      </c>
      <c r="O34" s="123"/>
      <c r="P34" s="127"/>
      <c r="Q34" s="77">
        <v>39.1</v>
      </c>
      <c r="R34" s="77">
        <v>39.1</v>
      </c>
      <c r="S34" s="44" t="s">
        <v>53</v>
      </c>
      <c r="T34" s="117">
        <v>2</v>
      </c>
      <c r="U34" s="121">
        <v>2</v>
      </c>
      <c r="V34" s="121">
        <v>2</v>
      </c>
      <c r="W34" s="119">
        <v>2</v>
      </c>
      <c r="X34" s="14"/>
    </row>
    <row r="35" spans="1:24" ht="36" customHeight="1">
      <c r="A35" s="226"/>
      <c r="B35" s="224"/>
      <c r="C35" s="189"/>
      <c r="D35" s="36"/>
      <c r="E35" s="26" t="s">
        <v>86</v>
      </c>
      <c r="F35" s="162"/>
      <c r="G35" s="243"/>
      <c r="H35" s="260"/>
      <c r="I35" s="763"/>
      <c r="J35" s="43" t="s">
        <v>22</v>
      </c>
      <c r="K35" s="50">
        <v>18.8</v>
      </c>
      <c r="L35" s="50">
        <v>18.8</v>
      </c>
      <c r="M35" s="77"/>
      <c r="N35" s="98"/>
      <c r="O35" s="123"/>
      <c r="P35" s="127"/>
      <c r="Q35" s="77"/>
      <c r="R35" s="77"/>
      <c r="S35" s="44" t="s">
        <v>86</v>
      </c>
      <c r="T35" s="117">
        <v>1</v>
      </c>
      <c r="U35" s="121"/>
      <c r="V35" s="121"/>
      <c r="W35" s="119"/>
      <c r="X35" s="14"/>
    </row>
    <row r="36" spans="1:24" ht="18" customHeight="1">
      <c r="A36" s="226"/>
      <c r="B36" s="224"/>
      <c r="C36" s="27"/>
      <c r="D36" s="232" t="s">
        <v>7</v>
      </c>
      <c r="E36" s="607" t="s">
        <v>48</v>
      </c>
      <c r="F36" s="496" t="s">
        <v>50</v>
      </c>
      <c r="G36" s="243"/>
      <c r="H36" s="523"/>
      <c r="I36" s="244"/>
      <c r="J36" s="42" t="s">
        <v>22</v>
      </c>
      <c r="K36" s="51">
        <v>78</v>
      </c>
      <c r="L36" s="51">
        <v>78</v>
      </c>
      <c r="M36" s="78">
        <v>78</v>
      </c>
      <c r="N36" s="96">
        <v>78</v>
      </c>
      <c r="O36" s="124"/>
      <c r="P36" s="128"/>
      <c r="Q36" s="78">
        <v>60</v>
      </c>
      <c r="R36" s="78">
        <v>60</v>
      </c>
      <c r="S36" s="37" t="s">
        <v>51</v>
      </c>
      <c r="T36" s="118"/>
      <c r="U36" s="122">
        <v>1</v>
      </c>
      <c r="V36" s="122"/>
      <c r="W36" s="120"/>
    </row>
    <row r="37" spans="1:24" ht="29.25" customHeight="1">
      <c r="A37" s="226"/>
      <c r="B37" s="224"/>
      <c r="C37" s="27"/>
      <c r="D37" s="232"/>
      <c r="E37" s="607"/>
      <c r="F37" s="496"/>
      <c r="G37" s="243"/>
      <c r="H37" s="523"/>
      <c r="I37" s="218"/>
      <c r="J37" s="42"/>
      <c r="K37" s="51"/>
      <c r="L37" s="51"/>
      <c r="M37" s="78"/>
      <c r="N37" s="96"/>
      <c r="O37" s="124"/>
      <c r="P37" s="128"/>
      <c r="Q37" s="78"/>
      <c r="R37" s="78"/>
      <c r="S37" s="163" t="s">
        <v>85</v>
      </c>
      <c r="T37" s="164"/>
      <c r="U37" s="165"/>
      <c r="V37" s="167">
        <v>3</v>
      </c>
      <c r="W37" s="166">
        <v>3</v>
      </c>
    </row>
    <row r="38" spans="1:24" ht="40.5" customHeight="1">
      <c r="A38" s="226"/>
      <c r="B38" s="224"/>
      <c r="C38" s="27"/>
      <c r="D38" s="30"/>
      <c r="E38" s="654"/>
      <c r="F38" s="653"/>
      <c r="G38" s="243"/>
      <c r="H38" s="523"/>
      <c r="I38" s="218"/>
      <c r="J38" s="35" t="s">
        <v>39</v>
      </c>
      <c r="K38" s="52">
        <v>72</v>
      </c>
      <c r="L38" s="52">
        <v>72</v>
      </c>
      <c r="M38" s="103">
        <v>72</v>
      </c>
      <c r="N38" s="104">
        <v>72</v>
      </c>
      <c r="O38" s="125"/>
      <c r="P38" s="129"/>
      <c r="Q38" s="103"/>
      <c r="R38" s="52"/>
      <c r="S38" s="44" t="s">
        <v>49</v>
      </c>
      <c r="T38" s="132">
        <v>1</v>
      </c>
      <c r="U38" s="133">
        <v>1</v>
      </c>
      <c r="V38" s="133">
        <v>1</v>
      </c>
      <c r="W38" s="188">
        <v>1</v>
      </c>
    </row>
    <row r="39" spans="1:24" ht="26.25" customHeight="1">
      <c r="A39" s="226"/>
      <c r="B39" s="224"/>
      <c r="C39" s="27"/>
      <c r="D39" s="232" t="s">
        <v>23</v>
      </c>
      <c r="E39" s="483" t="s">
        <v>87</v>
      </c>
      <c r="F39" s="496" t="s">
        <v>50</v>
      </c>
      <c r="G39" s="243"/>
      <c r="H39" s="523"/>
      <c r="I39" s="218"/>
      <c r="J39" s="42" t="s">
        <v>22</v>
      </c>
      <c r="K39" s="51"/>
      <c r="L39" s="51">
        <v>30</v>
      </c>
      <c r="M39" s="78">
        <v>45</v>
      </c>
      <c r="N39" s="96">
        <v>45</v>
      </c>
      <c r="O39" s="124"/>
      <c r="P39" s="128"/>
      <c r="Q39" s="78">
        <v>45</v>
      </c>
      <c r="R39" s="78">
        <v>45</v>
      </c>
      <c r="S39" s="299" t="s">
        <v>77</v>
      </c>
      <c r="T39" s="245"/>
      <c r="U39" s="300">
        <v>1</v>
      </c>
      <c r="V39" s="168"/>
      <c r="W39" s="169"/>
    </row>
    <row r="40" spans="1:24" ht="79.5" customHeight="1">
      <c r="A40" s="226"/>
      <c r="B40" s="224"/>
      <c r="C40" s="27"/>
      <c r="D40" s="232"/>
      <c r="E40" s="651"/>
      <c r="F40" s="496"/>
      <c r="G40" s="243"/>
      <c r="H40" s="523"/>
      <c r="I40" s="218"/>
      <c r="J40" s="42"/>
      <c r="K40" s="51"/>
      <c r="L40" s="51"/>
      <c r="M40" s="78"/>
      <c r="N40" s="96"/>
      <c r="O40" s="124"/>
      <c r="P40" s="128"/>
      <c r="Q40" s="78"/>
      <c r="R40" s="78"/>
      <c r="S40" s="246" t="s">
        <v>78</v>
      </c>
      <c r="T40" s="247">
        <v>1</v>
      </c>
      <c r="U40" s="135"/>
      <c r="V40" s="137"/>
      <c r="W40" s="136"/>
    </row>
    <row r="41" spans="1:24" ht="28.5" customHeight="1">
      <c r="A41" s="226"/>
      <c r="B41" s="224"/>
      <c r="C41" s="27"/>
      <c r="D41" s="232"/>
      <c r="E41" s="651"/>
      <c r="F41" s="496"/>
      <c r="G41" s="243"/>
      <c r="H41" s="523"/>
      <c r="I41" s="218"/>
      <c r="J41" s="42"/>
      <c r="K41" s="51"/>
      <c r="L41" s="51"/>
      <c r="M41" s="78"/>
      <c r="N41" s="96"/>
      <c r="O41" s="124"/>
      <c r="P41" s="128"/>
      <c r="Q41" s="78"/>
      <c r="R41" s="78"/>
      <c r="S41" s="141" t="s">
        <v>120</v>
      </c>
      <c r="T41" s="135"/>
      <c r="U41" s="137">
        <v>1</v>
      </c>
      <c r="V41" s="137">
        <v>1</v>
      </c>
      <c r="W41" s="136">
        <v>1</v>
      </c>
    </row>
    <row r="42" spans="1:24" ht="41.25" customHeight="1">
      <c r="A42" s="226"/>
      <c r="B42" s="224"/>
      <c r="C42" s="27"/>
      <c r="D42" s="232"/>
      <c r="E42" s="651"/>
      <c r="F42" s="496"/>
      <c r="G42" s="243"/>
      <c r="H42" s="523"/>
      <c r="I42" s="218"/>
      <c r="J42" s="42"/>
      <c r="K42" s="51"/>
      <c r="L42" s="51"/>
      <c r="M42" s="78"/>
      <c r="N42" s="96"/>
      <c r="O42" s="124"/>
      <c r="P42" s="128"/>
      <c r="Q42" s="78"/>
      <c r="R42" s="78"/>
      <c r="S42" s="141" t="s">
        <v>98</v>
      </c>
      <c r="T42" s="135"/>
      <c r="U42" s="137">
        <v>3</v>
      </c>
      <c r="V42" s="137">
        <v>3</v>
      </c>
      <c r="W42" s="136">
        <v>3</v>
      </c>
    </row>
    <row r="43" spans="1:24" ht="27.75" customHeight="1">
      <c r="A43" s="226"/>
      <c r="B43" s="224"/>
      <c r="C43" s="27"/>
      <c r="D43" s="30"/>
      <c r="E43" s="652"/>
      <c r="F43" s="653"/>
      <c r="G43" s="243"/>
      <c r="H43" s="523"/>
      <c r="I43" s="218"/>
      <c r="J43" s="35"/>
      <c r="K43" s="52"/>
      <c r="L43" s="52"/>
      <c r="M43" s="103"/>
      <c r="N43" s="104"/>
      <c r="O43" s="125"/>
      <c r="P43" s="129"/>
      <c r="Q43" s="103"/>
      <c r="R43" s="52"/>
      <c r="S43" s="44" t="s">
        <v>79</v>
      </c>
      <c r="T43" s="142"/>
      <c r="U43" s="132">
        <v>2</v>
      </c>
      <c r="V43" s="132">
        <v>2</v>
      </c>
      <c r="W43" s="138">
        <v>2</v>
      </c>
    </row>
    <row r="44" spans="1:24" ht="31.5" customHeight="1">
      <c r="A44" s="226"/>
      <c r="B44" s="224"/>
      <c r="C44" s="27"/>
      <c r="D44" s="131" t="s">
        <v>76</v>
      </c>
      <c r="E44" s="483" t="s">
        <v>88</v>
      </c>
      <c r="F44" s="568" t="s">
        <v>50</v>
      </c>
      <c r="G44" s="243"/>
      <c r="H44" s="523"/>
      <c r="I44" s="218"/>
      <c r="J44" s="42" t="s">
        <v>22</v>
      </c>
      <c r="K44" s="51"/>
      <c r="L44" s="51">
        <v>24</v>
      </c>
      <c r="M44" s="78">
        <v>67</v>
      </c>
      <c r="N44" s="96">
        <v>67</v>
      </c>
      <c r="O44" s="124"/>
      <c r="P44" s="128"/>
      <c r="Q44" s="78">
        <v>67</v>
      </c>
      <c r="R44" s="78">
        <v>67</v>
      </c>
      <c r="S44" s="236" t="s">
        <v>80</v>
      </c>
      <c r="T44" s="237"/>
      <c r="U44" s="134">
        <v>1</v>
      </c>
      <c r="V44" s="143"/>
      <c r="W44" s="144"/>
    </row>
    <row r="45" spans="1:24" ht="40.5" customHeight="1">
      <c r="A45" s="226"/>
      <c r="B45" s="224"/>
      <c r="C45" s="27"/>
      <c r="D45" s="232"/>
      <c r="E45" s="651"/>
      <c r="F45" s="496"/>
      <c r="G45" s="243"/>
      <c r="H45" s="523"/>
      <c r="I45" s="218"/>
      <c r="J45" s="42"/>
      <c r="K45" s="51"/>
      <c r="L45" s="51"/>
      <c r="M45" s="78"/>
      <c r="N45" s="96"/>
      <c r="O45" s="124"/>
      <c r="P45" s="128"/>
      <c r="Q45" s="78"/>
      <c r="R45" s="78"/>
      <c r="S45" s="145" t="s">
        <v>89</v>
      </c>
      <c r="T45" s="146">
        <v>1</v>
      </c>
      <c r="U45" s="135">
        <v>4</v>
      </c>
      <c r="V45" s="147">
        <v>4</v>
      </c>
      <c r="W45" s="148">
        <v>4</v>
      </c>
    </row>
    <row r="46" spans="1:24" ht="43.5" customHeight="1">
      <c r="A46" s="226"/>
      <c r="B46" s="224"/>
      <c r="C46" s="27"/>
      <c r="D46" s="30"/>
      <c r="E46" s="652"/>
      <c r="F46" s="653"/>
      <c r="G46" s="248"/>
      <c r="H46" s="549"/>
      <c r="I46" s="41"/>
      <c r="J46" s="35"/>
      <c r="K46" s="52"/>
      <c r="L46" s="52"/>
      <c r="M46" s="103"/>
      <c r="N46" s="125"/>
      <c r="O46" s="125"/>
      <c r="P46" s="129"/>
      <c r="Q46" s="103"/>
      <c r="R46" s="52"/>
      <c r="S46" s="149" t="s">
        <v>94</v>
      </c>
      <c r="T46" s="150"/>
      <c r="U46" s="150">
        <v>30</v>
      </c>
      <c r="V46" s="151">
        <v>40</v>
      </c>
      <c r="W46" s="152">
        <v>40</v>
      </c>
    </row>
    <row r="47" spans="1:24" ht="16.5" customHeight="1" thickBot="1">
      <c r="A47" s="231"/>
      <c r="B47" s="225"/>
      <c r="C47" s="28"/>
      <c r="D47" s="39"/>
      <c r="E47" s="249"/>
      <c r="F47" s="40"/>
      <c r="G47" s="40"/>
      <c r="H47" s="38"/>
      <c r="I47" s="31"/>
      <c r="J47" s="29" t="s">
        <v>6</v>
      </c>
      <c r="K47" s="53">
        <f t="shared" ref="K47:R47" si="5">SUM(K34:K46)</f>
        <v>207.9</v>
      </c>
      <c r="L47" s="53">
        <f t="shared" si="5"/>
        <v>261.89999999999998</v>
      </c>
      <c r="M47" s="212">
        <f t="shared" si="5"/>
        <v>301.10000000000002</v>
      </c>
      <c r="N47" s="214">
        <f t="shared" si="5"/>
        <v>301.10000000000002</v>
      </c>
      <c r="O47" s="214">
        <f t="shared" si="5"/>
        <v>0</v>
      </c>
      <c r="P47" s="213">
        <f t="shared" si="5"/>
        <v>0</v>
      </c>
      <c r="Q47" s="53">
        <f t="shared" si="5"/>
        <v>211.1</v>
      </c>
      <c r="R47" s="53">
        <f t="shared" si="5"/>
        <v>211.1</v>
      </c>
      <c r="S47" s="139"/>
      <c r="T47" s="250"/>
      <c r="U47" s="250"/>
      <c r="V47" s="250"/>
      <c r="W47" s="251"/>
      <c r="X47" s="13"/>
    </row>
    <row r="48" spans="1:24" ht="14.25" customHeight="1" thickBot="1">
      <c r="A48" s="223" t="s">
        <v>7</v>
      </c>
      <c r="B48" s="225" t="s">
        <v>5</v>
      </c>
      <c r="C48" s="556" t="s">
        <v>8</v>
      </c>
      <c r="D48" s="557"/>
      <c r="E48" s="557"/>
      <c r="F48" s="557"/>
      <c r="G48" s="557"/>
      <c r="H48" s="557"/>
      <c r="I48" s="557"/>
      <c r="J48" s="557"/>
      <c r="K48" s="54">
        <f t="shared" ref="K48:L48" si="6">K47</f>
        <v>207.9</v>
      </c>
      <c r="L48" s="54">
        <f t="shared" si="6"/>
        <v>261.89999999999998</v>
      </c>
      <c r="M48" s="126">
        <f t="shared" ref="M48:R48" si="7">M47</f>
        <v>301.10000000000002</v>
      </c>
      <c r="N48" s="187">
        <f t="shared" si="7"/>
        <v>301.10000000000002</v>
      </c>
      <c r="O48" s="187">
        <f t="shared" si="7"/>
        <v>0</v>
      </c>
      <c r="P48" s="110">
        <f t="shared" si="7"/>
        <v>0</v>
      </c>
      <c r="Q48" s="54">
        <f>Q47</f>
        <v>211.1</v>
      </c>
      <c r="R48" s="54">
        <f t="shared" si="7"/>
        <v>211.1</v>
      </c>
      <c r="S48" s="140"/>
      <c r="T48" s="252"/>
      <c r="U48" s="253"/>
      <c r="V48" s="253"/>
      <c r="W48" s="254"/>
    </row>
    <row r="49" spans="1:43" ht="14.25" customHeight="1" thickBot="1">
      <c r="A49" s="20" t="s">
        <v>7</v>
      </c>
      <c r="B49" s="533" t="s">
        <v>9</v>
      </c>
      <c r="C49" s="534"/>
      <c r="D49" s="534"/>
      <c r="E49" s="534"/>
      <c r="F49" s="534"/>
      <c r="G49" s="534"/>
      <c r="H49" s="534"/>
      <c r="I49" s="534"/>
      <c r="J49" s="534"/>
      <c r="K49" s="55">
        <f t="shared" ref="K49" si="8">K48</f>
        <v>207.9</v>
      </c>
      <c r="L49" s="55">
        <f t="shared" ref="L49:R49" si="9">L48</f>
        <v>261.89999999999998</v>
      </c>
      <c r="M49" s="79">
        <f t="shared" si="9"/>
        <v>301.10000000000002</v>
      </c>
      <c r="N49" s="109">
        <f t="shared" si="9"/>
        <v>301.10000000000002</v>
      </c>
      <c r="O49" s="99">
        <f t="shared" si="9"/>
        <v>0</v>
      </c>
      <c r="P49" s="111">
        <f t="shared" si="9"/>
        <v>0</v>
      </c>
      <c r="Q49" s="55">
        <f t="shared" si="9"/>
        <v>211.1</v>
      </c>
      <c r="R49" s="55">
        <f t="shared" si="9"/>
        <v>211.1</v>
      </c>
      <c r="S49" s="730"/>
      <c r="T49" s="731"/>
      <c r="U49" s="229"/>
      <c r="V49" s="229"/>
      <c r="W49" s="70"/>
    </row>
    <row r="50" spans="1:43" ht="14.25" customHeight="1" thickBot="1">
      <c r="A50" s="15" t="s">
        <v>5</v>
      </c>
      <c r="B50" s="572" t="s">
        <v>17</v>
      </c>
      <c r="C50" s="573"/>
      <c r="D50" s="573"/>
      <c r="E50" s="573"/>
      <c r="F50" s="573"/>
      <c r="G50" s="573"/>
      <c r="H50" s="573"/>
      <c r="I50" s="573"/>
      <c r="J50" s="573"/>
      <c r="K50" s="56">
        <f t="shared" ref="K50:R50" si="10">K49+K30</f>
        <v>304.89999999999998</v>
      </c>
      <c r="L50" s="56">
        <f t="shared" si="10"/>
        <v>358.9</v>
      </c>
      <c r="M50" s="80">
        <f t="shared" si="10"/>
        <v>517.79999999999995</v>
      </c>
      <c r="N50" s="100">
        <f t="shared" si="10"/>
        <v>427.8</v>
      </c>
      <c r="O50" s="100">
        <f t="shared" si="10"/>
        <v>0</v>
      </c>
      <c r="P50" s="130">
        <f t="shared" si="10"/>
        <v>90</v>
      </c>
      <c r="Q50" s="56">
        <f t="shared" si="10"/>
        <v>327.8</v>
      </c>
      <c r="R50" s="56">
        <f t="shared" si="10"/>
        <v>326.60000000000002</v>
      </c>
      <c r="S50" s="752"/>
      <c r="T50" s="753"/>
      <c r="U50" s="235"/>
      <c r="V50" s="235"/>
      <c r="W50" s="72"/>
    </row>
    <row r="51" spans="1:43" s="9" customFormat="1" ht="17.25" customHeight="1">
      <c r="A51" s="647" t="s">
        <v>92</v>
      </c>
      <c r="B51" s="647"/>
      <c r="C51" s="647"/>
      <c r="D51" s="647"/>
      <c r="E51" s="647"/>
      <c r="F51" s="647"/>
      <c r="G51" s="647"/>
      <c r="H51" s="647"/>
      <c r="I51" s="647"/>
      <c r="J51" s="647"/>
      <c r="K51" s="647"/>
      <c r="L51" s="647"/>
      <c r="M51" s="647"/>
      <c r="N51" s="647"/>
      <c r="O51" s="647"/>
      <c r="P51" s="647"/>
      <c r="Q51" s="647"/>
      <c r="R51" s="647"/>
      <c r="S51" s="647"/>
      <c r="T51" s="647"/>
      <c r="U51" s="647"/>
      <c r="V51" s="647"/>
      <c r="W51" s="647"/>
      <c r="X51" s="647"/>
      <c r="Y51" s="647"/>
      <c r="Z51" s="647"/>
      <c r="AA51" s="647"/>
      <c r="AB51" s="647"/>
      <c r="AC51" s="647"/>
      <c r="AD51" s="647"/>
    </row>
    <row r="52" spans="1:43" s="9" customFormat="1" ht="17.25" customHeight="1">
      <c r="A52" s="647" t="s">
        <v>115</v>
      </c>
      <c r="B52" s="647"/>
      <c r="C52" s="647"/>
      <c r="D52" s="647"/>
      <c r="E52" s="647"/>
      <c r="F52" s="647"/>
      <c r="G52" s="647"/>
      <c r="H52" s="647"/>
      <c r="I52" s="647"/>
      <c r="J52" s="647"/>
      <c r="K52" s="647"/>
      <c r="L52" s="647"/>
      <c r="M52" s="647"/>
      <c r="N52" s="647"/>
      <c r="O52" s="647"/>
      <c r="P52" s="647"/>
      <c r="Q52" s="647"/>
      <c r="R52" s="647"/>
      <c r="S52" s="647"/>
      <c r="T52" s="647"/>
      <c r="U52" s="647"/>
      <c r="V52" s="647"/>
      <c r="W52" s="647"/>
      <c r="X52" s="647"/>
      <c r="Y52" s="647"/>
      <c r="Z52" s="647"/>
      <c r="AA52" s="647"/>
      <c r="AB52" s="647"/>
      <c r="AC52" s="647"/>
      <c r="AD52" s="647"/>
    </row>
    <row r="53" spans="1:43" s="9" customFormat="1" ht="17.25" customHeight="1">
      <c r="A53" s="548"/>
      <c r="B53" s="548"/>
      <c r="C53" s="548"/>
      <c r="D53" s="548"/>
      <c r="E53" s="548"/>
      <c r="F53" s="548"/>
      <c r="G53" s="548"/>
      <c r="H53" s="548"/>
      <c r="I53" s="548"/>
      <c r="J53" s="548"/>
      <c r="K53" s="548"/>
      <c r="L53" s="548"/>
      <c r="M53" s="548"/>
      <c r="N53" s="548"/>
      <c r="O53" s="548"/>
      <c r="P53" s="548"/>
      <c r="Q53" s="548"/>
      <c r="R53" s="548"/>
      <c r="S53" s="548"/>
      <c r="T53" s="548"/>
      <c r="U53" s="255"/>
      <c r="V53" s="255"/>
      <c r="W53" s="255"/>
    </row>
    <row r="54" spans="1:43" s="10" customFormat="1" ht="14.25" customHeight="1" thickBot="1">
      <c r="A54" s="558" t="s">
        <v>13</v>
      </c>
      <c r="B54" s="558"/>
      <c r="C54" s="558"/>
      <c r="D54" s="558"/>
      <c r="E54" s="558"/>
      <c r="F54" s="558"/>
      <c r="G54" s="558"/>
      <c r="H54" s="558"/>
      <c r="I54" s="558"/>
      <c r="J54" s="558"/>
      <c r="K54" s="558"/>
      <c r="L54" s="198"/>
      <c r="M54" s="198"/>
      <c r="N54" s="198"/>
      <c r="O54" s="198"/>
      <c r="P54" s="198"/>
      <c r="Q54" s="198"/>
      <c r="R54" s="198"/>
      <c r="S54" s="2"/>
      <c r="T54" s="2"/>
      <c r="U54" s="2"/>
      <c r="V54" s="2"/>
      <c r="W54" s="2"/>
      <c r="X54" s="9"/>
      <c r="Y54" s="9"/>
      <c r="Z54" s="9"/>
      <c r="AA54" s="9"/>
      <c r="AB54" s="9"/>
      <c r="AC54" s="9"/>
      <c r="AD54" s="9"/>
      <c r="AE54" s="9"/>
      <c r="AF54" s="9"/>
      <c r="AG54" s="9"/>
      <c r="AH54" s="9"/>
      <c r="AI54" s="9"/>
      <c r="AJ54" s="9"/>
      <c r="AK54" s="9"/>
      <c r="AL54" s="9"/>
      <c r="AM54" s="9"/>
      <c r="AN54" s="9"/>
      <c r="AO54" s="9"/>
      <c r="AP54" s="9"/>
      <c r="AQ54" s="9"/>
    </row>
    <row r="55" spans="1:43" ht="63" customHeight="1" thickBot="1">
      <c r="A55" s="648" t="s">
        <v>10</v>
      </c>
      <c r="B55" s="649"/>
      <c r="C55" s="649"/>
      <c r="D55" s="649"/>
      <c r="E55" s="649"/>
      <c r="F55" s="649"/>
      <c r="G55" s="649"/>
      <c r="H55" s="649"/>
      <c r="I55" s="649"/>
      <c r="J55" s="650"/>
      <c r="K55" s="107" t="s">
        <v>72</v>
      </c>
      <c r="L55" s="82" t="s">
        <v>59</v>
      </c>
      <c r="M55" s="648" t="s">
        <v>73</v>
      </c>
      <c r="N55" s="719"/>
      <c r="O55" s="719"/>
      <c r="P55" s="720"/>
      <c r="Q55" s="107" t="s">
        <v>74</v>
      </c>
      <c r="R55" s="107" t="s">
        <v>75</v>
      </c>
      <c r="S55" s="65"/>
    </row>
    <row r="56" spans="1:43" ht="14.25" customHeight="1">
      <c r="A56" s="550" t="s">
        <v>14</v>
      </c>
      <c r="B56" s="551"/>
      <c r="C56" s="551"/>
      <c r="D56" s="551"/>
      <c r="E56" s="551"/>
      <c r="F56" s="551"/>
      <c r="G56" s="551"/>
      <c r="H56" s="551"/>
      <c r="I56" s="551"/>
      <c r="J56" s="552"/>
      <c r="K56" s="45">
        <f>SUM(K57:K58)</f>
        <v>232.9</v>
      </c>
      <c r="L56" s="45">
        <f>SUM(L57:L58)</f>
        <v>286.89999999999998</v>
      </c>
      <c r="M56" s="713">
        <f>SUM(M57:P58)</f>
        <v>445.8</v>
      </c>
      <c r="N56" s="714"/>
      <c r="O56" s="714"/>
      <c r="P56" s="715"/>
      <c r="Q56" s="153">
        <f>SUM(Q57:Q58)</f>
        <v>327.8</v>
      </c>
      <c r="R56" s="153">
        <f>SUM(R57:R58)</f>
        <v>326.60000000000002</v>
      </c>
    </row>
    <row r="57" spans="1:43" ht="14.25" customHeight="1">
      <c r="A57" s="553" t="s">
        <v>19</v>
      </c>
      <c r="B57" s="554"/>
      <c r="C57" s="554"/>
      <c r="D57" s="554"/>
      <c r="E57" s="554"/>
      <c r="F57" s="554"/>
      <c r="G57" s="554"/>
      <c r="H57" s="554"/>
      <c r="I57" s="554"/>
      <c r="J57" s="555"/>
      <c r="K57" s="46">
        <f>SUMIF(J13:J50,"SB",K13:K50)</f>
        <v>232.9</v>
      </c>
      <c r="L57" s="46">
        <f>SUMIF(J13:J50,"SB",L13:L50)</f>
        <v>286.89999999999998</v>
      </c>
      <c r="M57" s="716">
        <f>SUMIF(J10:J50,"SB",M10:M50)</f>
        <v>445.8</v>
      </c>
      <c r="N57" s="717"/>
      <c r="O57" s="717"/>
      <c r="P57" s="718"/>
      <c r="Q57" s="154">
        <f>SUMIF(J10:J50,"SB",Q10:Q50)</f>
        <v>327.8</v>
      </c>
      <c r="R57" s="154">
        <f>SUMIF(J10:J50,"SB",R10:R50)</f>
        <v>326.60000000000002</v>
      </c>
    </row>
    <row r="58" spans="1:43" ht="14.25" customHeight="1">
      <c r="A58" s="577" t="s">
        <v>20</v>
      </c>
      <c r="B58" s="578"/>
      <c r="C58" s="578"/>
      <c r="D58" s="578"/>
      <c r="E58" s="578"/>
      <c r="F58" s="578"/>
      <c r="G58" s="578"/>
      <c r="H58" s="578"/>
      <c r="I58" s="578"/>
      <c r="J58" s="579"/>
      <c r="K58" s="46">
        <f>SUMIF(J18:J50,"SB(P)",K18:K50)</f>
        <v>0</v>
      </c>
      <c r="L58" s="46">
        <f>SUMIF(J18:J50,"SB(P)",L18:L50)</f>
        <v>0</v>
      </c>
      <c r="M58" s="716">
        <f>SUMIF(J14:J50,"SB(P)",M14:M50)</f>
        <v>0</v>
      </c>
      <c r="N58" s="717"/>
      <c r="O58" s="717"/>
      <c r="P58" s="718"/>
      <c r="Q58" s="154">
        <f>SUMIF(J14:J50,"SB(P)",Q14:Q50)</f>
        <v>0</v>
      </c>
      <c r="R58" s="154">
        <f>SUMIF(J14:J50,"SB(P)",R14:R50)</f>
        <v>0</v>
      </c>
      <c r="S58" s="65"/>
    </row>
    <row r="59" spans="1:43" ht="14.25" customHeight="1">
      <c r="A59" s="580" t="s">
        <v>15</v>
      </c>
      <c r="B59" s="581"/>
      <c r="C59" s="581"/>
      <c r="D59" s="581"/>
      <c r="E59" s="581"/>
      <c r="F59" s="581"/>
      <c r="G59" s="581"/>
      <c r="H59" s="581"/>
      <c r="I59" s="581"/>
      <c r="J59" s="582"/>
      <c r="K59" s="47">
        <f>SUM(K60:K62)</f>
        <v>72</v>
      </c>
      <c r="L59" s="47">
        <f>SUM(L60:L62)</f>
        <v>72</v>
      </c>
      <c r="M59" s="754">
        <f>SUM(M60:P62)</f>
        <v>72</v>
      </c>
      <c r="N59" s="755"/>
      <c r="O59" s="755"/>
      <c r="P59" s="756"/>
      <c r="Q59" s="155">
        <f>SUM(Q60:Q62)</f>
        <v>0</v>
      </c>
      <c r="R59" s="155">
        <f>SUM(R60:R62)</f>
        <v>0</v>
      </c>
    </row>
    <row r="60" spans="1:43" ht="14.25" customHeight="1">
      <c r="A60" s="583" t="s">
        <v>21</v>
      </c>
      <c r="B60" s="584"/>
      <c r="C60" s="584"/>
      <c r="D60" s="584"/>
      <c r="E60" s="584"/>
      <c r="F60" s="584"/>
      <c r="G60" s="584"/>
      <c r="H60" s="584"/>
      <c r="I60" s="584"/>
      <c r="J60" s="585"/>
      <c r="K60" s="46">
        <f>SUMIF(J18:J50,"ES",K18:K50)</f>
        <v>0</v>
      </c>
      <c r="L60" s="46">
        <f>SUMIF(J18:J50,"ES",L18:L50)</f>
        <v>0</v>
      </c>
      <c r="M60" s="716">
        <f>SUMIF(J14:J50,"ES",M14:M50)</f>
        <v>0</v>
      </c>
      <c r="N60" s="717"/>
      <c r="O60" s="717"/>
      <c r="P60" s="718"/>
      <c r="Q60" s="154">
        <f>SUMIF(J14:J50,"ES",Q14:Q50)</f>
        <v>0</v>
      </c>
      <c r="R60" s="154">
        <f>SUMIF(J14:J50,"ES",R14:R50)</f>
        <v>0</v>
      </c>
    </row>
    <row r="61" spans="1:43" ht="14.25" customHeight="1">
      <c r="A61" s="583" t="s">
        <v>41</v>
      </c>
      <c r="B61" s="584"/>
      <c r="C61" s="584"/>
      <c r="D61" s="584"/>
      <c r="E61" s="584"/>
      <c r="F61" s="584"/>
      <c r="G61" s="584"/>
      <c r="H61" s="584"/>
      <c r="I61" s="584"/>
      <c r="J61" s="585"/>
      <c r="K61" s="46">
        <f>SUMIF(J18:J50,"KVJUD",K18:K50)</f>
        <v>0</v>
      </c>
      <c r="L61" s="46">
        <f>SUMIF(J18:J50,"KVJUD",L18:L50)</f>
        <v>0</v>
      </c>
      <c r="M61" s="716">
        <f>SUMIF(J14:J50,"KVJUD",M14:M50)</f>
        <v>0</v>
      </c>
      <c r="N61" s="717"/>
      <c r="O61" s="717"/>
      <c r="P61" s="718"/>
      <c r="Q61" s="154">
        <f>SUMIF(J14:J50,"KVJUD",Q14:Q50)</f>
        <v>0</v>
      </c>
      <c r="R61" s="154">
        <f>SUMIF(J14:J50,"KVJUD",R14:R50)</f>
        <v>0</v>
      </c>
    </row>
    <row r="62" spans="1:43" ht="14.25" customHeight="1">
      <c r="A62" s="583" t="s">
        <v>40</v>
      </c>
      <c r="B62" s="584"/>
      <c r="C62" s="584"/>
      <c r="D62" s="584"/>
      <c r="E62" s="584"/>
      <c r="F62" s="584"/>
      <c r="G62" s="584"/>
      <c r="H62" s="584"/>
      <c r="I62" s="584"/>
      <c r="J62" s="585"/>
      <c r="K62" s="46">
        <f>SUMIF(J18:J50,"KT",K18:K50)</f>
        <v>72</v>
      </c>
      <c r="L62" s="46">
        <f>SUMIF(J18:J50,"KT",L18:L50)</f>
        <v>72</v>
      </c>
      <c r="M62" s="716">
        <f>SUMIF(J14:J50,"KT",M14:M50)</f>
        <v>72</v>
      </c>
      <c r="N62" s="717"/>
      <c r="O62" s="717"/>
      <c r="P62" s="718"/>
      <c r="Q62" s="154">
        <f>SUMIF(J14:J50,"KT",Q14:Q50)</f>
        <v>0</v>
      </c>
      <c r="R62" s="154">
        <f>SUMIF(J14:J50,"KT",R14:R50)</f>
        <v>0</v>
      </c>
    </row>
    <row r="63" spans="1:43" ht="17.25" customHeight="1" thickBot="1">
      <c r="A63" s="574" t="s">
        <v>16</v>
      </c>
      <c r="B63" s="575"/>
      <c r="C63" s="575"/>
      <c r="D63" s="575"/>
      <c r="E63" s="575"/>
      <c r="F63" s="575"/>
      <c r="G63" s="575"/>
      <c r="H63" s="575"/>
      <c r="I63" s="575"/>
      <c r="J63" s="576"/>
      <c r="K63" s="48">
        <f>SUM(K56,K59)</f>
        <v>304.89999999999998</v>
      </c>
      <c r="L63" s="48">
        <f>SUM(L56,L59)</f>
        <v>358.9</v>
      </c>
      <c r="M63" s="757">
        <f>SUM(M56,M59)</f>
        <v>517.79999999999995</v>
      </c>
      <c r="N63" s="758"/>
      <c r="O63" s="758"/>
      <c r="P63" s="759"/>
      <c r="Q63" s="156">
        <f>SUM(Q56,Q59)</f>
        <v>327.8</v>
      </c>
      <c r="R63" s="156">
        <f>SUM(R56,R59)</f>
        <v>326.60000000000002</v>
      </c>
    </row>
    <row r="64" spans="1:43">
      <c r="K64" s="24"/>
      <c r="L64" s="24"/>
      <c r="M64" s="24"/>
      <c r="N64" s="24"/>
      <c r="O64" s="24"/>
      <c r="P64" s="24"/>
      <c r="Q64" s="24"/>
      <c r="R64" s="24"/>
    </row>
    <row r="67" spans="1:23">
      <c r="A67" s="3"/>
      <c r="B67" s="3"/>
      <c r="C67" s="3"/>
      <c r="D67" s="3"/>
      <c r="E67" s="3"/>
      <c r="F67" s="3"/>
      <c r="G67" s="3"/>
      <c r="H67" s="3"/>
      <c r="I67" s="3"/>
      <c r="J67" s="3"/>
      <c r="S67" s="3"/>
      <c r="T67" s="3"/>
      <c r="U67" s="3"/>
      <c r="V67" s="3"/>
      <c r="W67" s="3"/>
    </row>
  </sheetData>
  <mergeCells count="114">
    <mergeCell ref="U25:U26"/>
    <mergeCell ref="V25:V26"/>
    <mergeCell ref="W25:W26"/>
    <mergeCell ref="S27:S28"/>
    <mergeCell ref="E36:E38"/>
    <mergeCell ref="H36:H38"/>
    <mergeCell ref="F33:F34"/>
    <mergeCell ref="H33:H34"/>
    <mergeCell ref="F36:F38"/>
    <mergeCell ref="I34:I35"/>
    <mergeCell ref="F25:F28"/>
    <mergeCell ref="G25:G28"/>
    <mergeCell ref="B30:J30"/>
    <mergeCell ref="D25:D28"/>
    <mergeCell ref="E25:E28"/>
    <mergeCell ref="C33:C34"/>
    <mergeCell ref="S25:S26"/>
    <mergeCell ref="T25:T26"/>
    <mergeCell ref="G33:G34"/>
    <mergeCell ref="A57:J57"/>
    <mergeCell ref="A63:J63"/>
    <mergeCell ref="A59:J59"/>
    <mergeCell ref="A60:J60"/>
    <mergeCell ref="A58:J58"/>
    <mergeCell ref="A61:J61"/>
    <mergeCell ref="A62:J62"/>
    <mergeCell ref="C48:J48"/>
    <mergeCell ref="A55:J55"/>
    <mergeCell ref="A56:J56"/>
    <mergeCell ref="A54:K54"/>
    <mergeCell ref="A53:T53"/>
    <mergeCell ref="S49:T49"/>
    <mergeCell ref="B50:J50"/>
    <mergeCell ref="S50:T50"/>
    <mergeCell ref="M59:P59"/>
    <mergeCell ref="M60:P60"/>
    <mergeCell ref="M61:P61"/>
    <mergeCell ref="M62:P62"/>
    <mergeCell ref="M63:P63"/>
    <mergeCell ref="B49:J49"/>
    <mergeCell ref="A51:AD51"/>
    <mergeCell ref="A52:AD52"/>
    <mergeCell ref="A3:T3"/>
    <mergeCell ref="A4:T4"/>
    <mergeCell ref="A6:A8"/>
    <mergeCell ref="B6:B8"/>
    <mergeCell ref="C6:C8"/>
    <mergeCell ref="E6:E8"/>
    <mergeCell ref="F6:F8"/>
    <mergeCell ref="S7:S8"/>
    <mergeCell ref="H6:H8"/>
    <mergeCell ref="J6:J8"/>
    <mergeCell ref="D6:D8"/>
    <mergeCell ref="I6:I8"/>
    <mergeCell ref="G6:G8"/>
    <mergeCell ref="S5:T5"/>
    <mergeCell ref="Q6:Q8"/>
    <mergeCell ref="R6:R8"/>
    <mergeCell ref="S6:W6"/>
    <mergeCell ref="T7:W7"/>
    <mergeCell ref="K6:K8"/>
    <mergeCell ref="L6:L8"/>
    <mergeCell ref="S23:S24"/>
    <mergeCell ref="A33:A34"/>
    <mergeCell ref="B33:B34"/>
    <mergeCell ref="B31:T31"/>
    <mergeCell ref="C32:T32"/>
    <mergeCell ref="S30:T30"/>
    <mergeCell ref="I18:I24"/>
    <mergeCell ref="H18:H24"/>
    <mergeCell ref="F18:F24"/>
    <mergeCell ref="C29:J29"/>
    <mergeCell ref="S29:T29"/>
    <mergeCell ref="E18:E24"/>
    <mergeCell ref="A25:A28"/>
    <mergeCell ref="B25:B28"/>
    <mergeCell ref="C25:C28"/>
    <mergeCell ref="H25:H28"/>
    <mergeCell ref="I25:I28"/>
    <mergeCell ref="A18:A24"/>
    <mergeCell ref="A13:A17"/>
    <mergeCell ref="B13:B17"/>
    <mergeCell ref="C13:C17"/>
    <mergeCell ref="D13:D17"/>
    <mergeCell ref="E13:E17"/>
    <mergeCell ref="F13:F17"/>
    <mergeCell ref="H13:H17"/>
    <mergeCell ref="B18:B24"/>
    <mergeCell ref="C18:C24"/>
    <mergeCell ref="D18:D24"/>
    <mergeCell ref="S1:W1"/>
    <mergeCell ref="E2:S2"/>
    <mergeCell ref="M56:P56"/>
    <mergeCell ref="M57:P57"/>
    <mergeCell ref="M58:P58"/>
    <mergeCell ref="M55:P55"/>
    <mergeCell ref="E39:E43"/>
    <mergeCell ref="F39:F43"/>
    <mergeCell ref="H39:H43"/>
    <mergeCell ref="E44:E46"/>
    <mergeCell ref="F44:F46"/>
    <mergeCell ref="H44:H46"/>
    <mergeCell ref="M7:M8"/>
    <mergeCell ref="N7:O7"/>
    <mergeCell ref="P7:P8"/>
    <mergeCell ref="M6:P6"/>
    <mergeCell ref="G13:G17"/>
    <mergeCell ref="G18:G24"/>
    <mergeCell ref="I13:I17"/>
    <mergeCell ref="S16:S17"/>
    <mergeCell ref="A9:T9"/>
    <mergeCell ref="A10:T10"/>
    <mergeCell ref="B11:T11"/>
    <mergeCell ref="C12:T12"/>
  </mergeCells>
  <printOptions horizontalCentered="1"/>
  <pageMargins left="0" right="0" top="0.59055118110236227" bottom="0.19685039370078741" header="0" footer="0"/>
  <pageSetup paperSize="9" scale="77" orientation="landscape" r:id="rId1"/>
  <headerFooter alignWithMargins="0"/>
  <rowBreaks count="1" manualBreakCount="1">
    <brk id="31"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9</vt:i4>
      </vt:variant>
    </vt:vector>
  </HeadingPairs>
  <TitlesOfParts>
    <vt:vector size="14" baseType="lpstr">
      <vt:lpstr>Ataskaita</vt:lpstr>
      <vt:lpstr>Priemonių suvestinė</vt:lpstr>
      <vt:lpstr>2017 MVP</vt:lpstr>
      <vt:lpstr>Lyginamasis varitas</vt:lpstr>
      <vt:lpstr>aiškinamoji lentelė</vt:lpstr>
      <vt:lpstr>'2017 MVP'!Print_Area</vt:lpstr>
      <vt:lpstr>'aiškinamoji lentelė'!Print_Area</vt:lpstr>
      <vt:lpstr>Ataskaita!Print_Area</vt:lpstr>
      <vt:lpstr>'Lyginamasis varitas'!Print_Area</vt:lpstr>
      <vt:lpstr>'Priemonių suvestinė'!Print_Area</vt:lpstr>
      <vt:lpstr>'2017 MVP'!Print_Titles</vt:lpstr>
      <vt:lpstr>'aiškinamoji lentelė'!Print_Titles</vt:lpstr>
      <vt:lpstr>'Lyginamasis varitas'!Print_Titles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2018-03-06T14:33:28Z</cp:lastPrinted>
  <dcterms:created xsi:type="dcterms:W3CDTF">2007-07-27T10:32:34Z</dcterms:created>
  <dcterms:modified xsi:type="dcterms:W3CDTF">2018-03-13T13:21:10Z</dcterms:modified>
</cp:coreProperties>
</file>