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136pr\"/>
    </mc:Choice>
  </mc:AlternateContent>
  <bookViews>
    <workbookView xWindow="0" yWindow="0" windowWidth="28800" windowHeight="13590" firstSheet="1" activeTab="1"/>
  </bookViews>
  <sheets>
    <sheet name="Asignavimų valdydojai" sheetId="6" state="hidden" r:id="rId1"/>
    <sheet name="9 programa" sheetId="14" r:id="rId2"/>
    <sheet name="Lyginamasis" sheetId="15" r:id="rId3"/>
    <sheet name="AIškinamoji lentelė" sheetId="13" state="hidden" r:id="rId4"/>
  </sheets>
  <definedNames>
    <definedName name="_xlnm.Print_Area" localSheetId="1">'9 programa'!$A$1:$N$56</definedName>
    <definedName name="_xlnm.Print_Area" localSheetId="3">'AIškinamoji lentelė'!$A$1:$T$71</definedName>
    <definedName name="_xlnm.Print_Area" localSheetId="2">Lyginamasis!$A$1:$U$61</definedName>
    <definedName name="_xlnm.Print_Titles" localSheetId="1">'9 programa'!$6:$8</definedName>
    <definedName name="_xlnm.Print_Titles" localSheetId="3">'AIškinamoji lentelė'!$6:$8</definedName>
    <definedName name="_xlnm.Print_Titles" localSheetId="2">Lyginamasis!$6:$8</definedName>
  </definedNames>
  <calcPr calcId="162913"/>
</workbook>
</file>

<file path=xl/calcChain.xml><?xml version="1.0" encoding="utf-8"?>
<calcChain xmlns="http://schemas.openxmlformats.org/spreadsheetml/2006/main">
  <c r="J57" i="15" l="1"/>
  <c r="J53" i="15"/>
  <c r="M54" i="15"/>
  <c r="M53" i="15" s="1"/>
  <c r="M57" i="15" s="1"/>
  <c r="P50" i="15"/>
  <c r="P49" i="15"/>
  <c r="P48" i="15"/>
  <c r="M50" i="15"/>
  <c r="M49" i="15"/>
  <c r="M48" i="15"/>
  <c r="P40" i="15"/>
  <c r="P36" i="15"/>
  <c r="M40" i="15"/>
  <c r="M36" i="15"/>
  <c r="P35" i="15"/>
  <c r="M35" i="15"/>
  <c r="P34" i="15"/>
  <c r="M34" i="15"/>
  <c r="O54" i="15"/>
  <c r="O53" i="15" s="1"/>
  <c r="O57" i="15" s="1"/>
  <c r="N54" i="15"/>
  <c r="N53" i="15" s="1"/>
  <c r="N57" i="15" s="1"/>
  <c r="L54" i="15"/>
  <c r="L53" i="15" s="1"/>
  <c r="L57" i="15" s="1"/>
  <c r="K54" i="15"/>
  <c r="K53" i="15" s="1"/>
  <c r="K57" i="15" s="1"/>
  <c r="O40" i="15"/>
  <c r="O35" i="15"/>
  <c r="O33" i="15"/>
  <c r="O24" i="15"/>
  <c r="O18" i="15"/>
  <c r="O16" i="15"/>
  <c r="N40" i="15"/>
  <c r="N35" i="15"/>
  <c r="N33" i="15"/>
  <c r="N24" i="15"/>
  <c r="N48" i="15" s="1"/>
  <c r="N49" i="15" s="1"/>
  <c r="N50" i="15" s="1"/>
  <c r="N18" i="15"/>
  <c r="N16" i="15"/>
  <c r="L42" i="15"/>
  <c r="L40" i="15"/>
  <c r="L35" i="15"/>
  <c r="L33" i="15"/>
  <c r="L24" i="15"/>
  <c r="L18" i="15"/>
  <c r="L16" i="15"/>
  <c r="K42" i="15"/>
  <c r="K40" i="15"/>
  <c r="K35" i="15"/>
  <c r="K33" i="15"/>
  <c r="K24" i="15"/>
  <c r="K18" i="15"/>
  <c r="K16" i="15"/>
  <c r="J43" i="15"/>
  <c r="J47" i="15" s="1"/>
  <c r="J40" i="15"/>
  <c r="J48" i="15" s="1"/>
  <c r="J49" i="15" s="1"/>
  <c r="J50" i="15" s="1"/>
  <c r="J36" i="15"/>
  <c r="J34" i="15"/>
  <c r="J35" i="15" s="1"/>
  <c r="I19" i="15"/>
  <c r="J19" i="15" s="1"/>
  <c r="J24" i="15" s="1"/>
  <c r="J18" i="15"/>
  <c r="J17" i="15"/>
  <c r="P54" i="15" l="1"/>
  <c r="P53" i="15" s="1"/>
  <c r="P57" i="15" s="1"/>
  <c r="O48" i="15"/>
  <c r="O49" i="15" s="1"/>
  <c r="O50" i="15" s="1"/>
  <c r="K48" i="15"/>
  <c r="K49" i="15" s="1"/>
  <c r="K50" i="15" s="1"/>
  <c r="L48" i="15"/>
  <c r="L49" i="15" s="1"/>
  <c r="L50" i="15" s="1"/>
  <c r="I56" i="15" l="1"/>
  <c r="I55" i="15"/>
  <c r="I54" i="15"/>
  <c r="I47" i="15" l="1"/>
  <c r="I40" i="15"/>
  <c r="I35" i="15"/>
  <c r="I29" i="15"/>
  <c r="I33" i="15" s="1"/>
  <c r="I24" i="15"/>
  <c r="I18" i="15"/>
  <c r="I16" i="15"/>
  <c r="H56" i="15"/>
  <c r="H55" i="15"/>
  <c r="H54" i="15"/>
  <c r="H47" i="15"/>
  <c r="H40" i="15"/>
  <c r="H35" i="15"/>
  <c r="H29" i="15"/>
  <c r="H33" i="15" s="1"/>
  <c r="H24" i="15"/>
  <c r="H18" i="15"/>
  <c r="H16" i="15"/>
  <c r="H53" i="15" l="1"/>
  <c r="H57" i="15" s="1"/>
  <c r="I48" i="15"/>
  <c r="I49" i="15" s="1"/>
  <c r="I50" i="15" s="1"/>
  <c r="H48" i="15"/>
  <c r="H49" i="15" s="1"/>
  <c r="H50" i="15" s="1"/>
  <c r="L68" i="13"/>
  <c r="K68" i="13"/>
  <c r="J68" i="13"/>
  <c r="I68" i="13"/>
  <c r="M68" i="13"/>
  <c r="N68" i="13"/>
  <c r="O68" i="13"/>
  <c r="H68" i="13"/>
  <c r="H50" i="14"/>
  <c r="I53" i="15" l="1"/>
  <c r="I57" i="15" s="1"/>
  <c r="L70" i="13"/>
  <c r="L31" i="13"/>
  <c r="H51" i="14" l="1"/>
  <c r="K70" i="13"/>
  <c r="J70" i="13"/>
  <c r="I70" i="13"/>
  <c r="H70" i="13"/>
  <c r="H29" i="14" l="1"/>
  <c r="H33" i="14" s="1"/>
  <c r="J49" i="14"/>
  <c r="J48" i="14" s="1"/>
  <c r="J52" i="14" s="1"/>
  <c r="I49" i="14"/>
  <c r="H42" i="14"/>
  <c r="I39" i="14"/>
  <c r="J37" i="14"/>
  <c r="I37" i="14"/>
  <c r="H37" i="14"/>
  <c r="J35" i="14"/>
  <c r="I35" i="14"/>
  <c r="H35" i="14"/>
  <c r="J33" i="14"/>
  <c r="I33" i="14"/>
  <c r="J24" i="14"/>
  <c r="I24" i="14"/>
  <c r="H24" i="14"/>
  <c r="J18" i="14"/>
  <c r="I18" i="14"/>
  <c r="H18" i="14"/>
  <c r="J16" i="14"/>
  <c r="I16" i="14"/>
  <c r="H16" i="14"/>
  <c r="I48" i="14" l="1"/>
  <c r="I52" i="14" s="1"/>
  <c r="J43" i="14"/>
  <c r="J44" i="14" s="1"/>
  <c r="I43" i="14"/>
  <c r="I44" i="14" s="1"/>
  <c r="H43" i="14"/>
  <c r="H44" i="14" s="1"/>
  <c r="H49" i="14"/>
  <c r="I28" i="13"/>
  <c r="H48" i="14" l="1"/>
  <c r="H52" i="14" s="1"/>
  <c r="H45" i="14"/>
  <c r="I45" i="14"/>
  <c r="J45" i="14"/>
  <c r="L69" i="13"/>
  <c r="L67" i="13"/>
  <c r="L66" i="13" s="1"/>
  <c r="L71" i="13" s="1"/>
  <c r="K31" i="13" l="1"/>
  <c r="K38" i="13" s="1"/>
  <c r="O69" i="13" l="1"/>
  <c r="O67" i="13"/>
  <c r="K69" i="13"/>
  <c r="K67" i="13"/>
  <c r="K66" i="13" s="1"/>
  <c r="K71" i="13" s="1"/>
  <c r="H26" i="13"/>
  <c r="J49" i="13"/>
  <c r="K49" i="13"/>
  <c r="I49" i="13"/>
  <c r="H49" i="13"/>
  <c r="O40" i="13"/>
  <c r="N40" i="13"/>
  <c r="M40" i="13"/>
  <c r="L40" i="13"/>
  <c r="K40" i="13"/>
  <c r="J40" i="13"/>
  <c r="J31" i="13" l="1"/>
  <c r="I26" i="13"/>
  <c r="K26" i="13"/>
  <c r="L26" i="13"/>
  <c r="M26" i="13"/>
  <c r="N26" i="13"/>
  <c r="O26" i="13"/>
  <c r="J20" i="13"/>
  <c r="J26" i="13" s="1"/>
  <c r="O16" i="13"/>
  <c r="N16" i="13"/>
  <c r="M16" i="13"/>
  <c r="L16" i="13"/>
  <c r="K16" i="13"/>
  <c r="J16" i="13"/>
  <c r="J67" i="13" l="1"/>
  <c r="J69" i="13"/>
  <c r="H69" i="13"/>
  <c r="H67" i="13"/>
  <c r="H66" i="13" s="1"/>
  <c r="H71" i="13" s="1"/>
  <c r="J66" i="13" l="1"/>
  <c r="J71" i="13" s="1"/>
  <c r="H31" i="13"/>
  <c r="H38" i="13" s="1"/>
  <c r="H16" i="13"/>
  <c r="L57" i="13" l="1"/>
  <c r="L55" i="13"/>
  <c r="L46" i="13"/>
  <c r="L44" i="13"/>
  <c r="L38" i="13"/>
  <c r="L18" i="13"/>
  <c r="M57" i="13"/>
  <c r="M55" i="13"/>
  <c r="M46" i="13"/>
  <c r="M44" i="13"/>
  <c r="M38" i="13"/>
  <c r="M18" i="13"/>
  <c r="K57" i="13"/>
  <c r="K55" i="13"/>
  <c r="K46" i="13"/>
  <c r="K44" i="13"/>
  <c r="K18" i="13"/>
  <c r="O57" i="13"/>
  <c r="O55" i="13"/>
  <c r="O46" i="13"/>
  <c r="O44" i="13"/>
  <c r="O38" i="13"/>
  <c r="O18" i="13"/>
  <c r="H57" i="13"/>
  <c r="H55" i="13"/>
  <c r="H46" i="13"/>
  <c r="H44" i="13"/>
  <c r="H40" i="13"/>
  <c r="H18" i="13"/>
  <c r="L50" i="13" l="1"/>
  <c r="H50" i="13"/>
  <c r="M70" i="13"/>
  <c r="H58" i="13"/>
  <c r="O50" i="13"/>
  <c r="K50" i="13"/>
  <c r="M50" i="13"/>
  <c r="N70" i="13" s="1"/>
  <c r="H59" i="13"/>
  <c r="H60" i="13" s="1"/>
  <c r="L58" i="13"/>
  <c r="L59" i="13" s="1"/>
  <c r="M58" i="13"/>
  <c r="M59" i="13" s="1"/>
  <c r="O58" i="13"/>
  <c r="O59" i="13" s="1"/>
  <c r="K58" i="13"/>
  <c r="K59" i="13" s="1"/>
  <c r="M60" i="13" l="1"/>
  <c r="M61" i="13" s="1"/>
  <c r="L60" i="13"/>
  <c r="L61" i="13" s="1"/>
  <c r="O60" i="13"/>
  <c r="O61" i="13" s="1"/>
  <c r="K60" i="13"/>
  <c r="K61" i="13" s="1"/>
  <c r="I32" i="13"/>
  <c r="H61" i="13" l="1"/>
  <c r="N69" i="13"/>
  <c r="N67" i="13"/>
  <c r="N66" i="13" s="1"/>
  <c r="N71" i="13" s="1"/>
  <c r="I69" i="13"/>
  <c r="I16" i="13" l="1"/>
  <c r="I67" i="13"/>
  <c r="I66" i="13" s="1"/>
  <c r="I71" i="13" s="1"/>
  <c r="N57" i="13" l="1"/>
  <c r="J57" i="13"/>
  <c r="I57" i="13"/>
  <c r="N55" i="13"/>
  <c r="J55" i="13"/>
  <c r="I55" i="13"/>
  <c r="N46" i="13"/>
  <c r="J46" i="13"/>
  <c r="I46" i="13"/>
  <c r="N44" i="13"/>
  <c r="J44" i="13"/>
  <c r="I44" i="13"/>
  <c r="I40" i="13"/>
  <c r="N38" i="13"/>
  <c r="J38" i="13"/>
  <c r="I31" i="13"/>
  <c r="N18" i="13"/>
  <c r="J18" i="13"/>
  <c r="I18" i="13"/>
  <c r="O70" i="13" l="1"/>
  <c r="N50" i="13"/>
  <c r="J50" i="13"/>
  <c r="M67" i="13" s="1"/>
  <c r="I58" i="13"/>
  <c r="I59" i="13" s="1"/>
  <c r="J58" i="13"/>
  <c r="J59" i="13" s="1"/>
  <c r="N58" i="13"/>
  <c r="N59" i="13" s="1"/>
  <c r="I38" i="13"/>
  <c r="I50" i="13" s="1"/>
  <c r="O66" i="13" l="1"/>
  <c r="O71" i="13" s="1"/>
  <c r="M69" i="13"/>
  <c r="N60" i="13"/>
  <c r="N61" i="13" s="1"/>
  <c r="J60" i="13"/>
  <c r="J61" i="13" s="1"/>
  <c r="M66" i="13" l="1"/>
  <c r="M71" i="13" s="1"/>
  <c r="I60" i="13"/>
  <c r="I61" i="13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Remti jaunimo ir su jaunimu dirbančių organizacijų nuolatinę ir ilgalaikę programinę veiklą, jaunimo iniciatyvas, skatinti jaunimą užsiimti savanoriška veikla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36" authorId="0" shapeId="0">
      <text>
        <r>
          <rPr>
            <sz val="9"/>
            <color indexed="81"/>
            <rFont val="Tahoma"/>
            <family val="2"/>
            <charset val="186"/>
          </rPr>
          <t xml:space="preserve">"Koordinuotai teikti informaciją apie jaunimo veiklą ir jos galimybes"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Remti jaunimo ir su jaunimu dirbančių organizacijų nuolatinę ir ilgalaikę programinę veiklą, jaunimo iniciatyvas, skatinti jaunimą užsiimti savanoriška veikla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36" authorId="0" shapeId="0">
      <text>
        <r>
          <rPr>
            <sz val="9"/>
            <color indexed="81"/>
            <rFont val="Tahoma"/>
            <family val="2"/>
            <charset val="186"/>
          </rPr>
          <t xml:space="preserve">"Koordinuotai teikti informaciją apie jaunimo veiklą ir jos galimybes"
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E1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Remti jaunimo ir su jaunimu dirbančių organizacijų nuolatinę ir ilgalaikę programinę veiklą, jaunimo iniciatyvas, skatinti jaunimą užsiimti savanoriška veikla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186"/>
          </rPr>
          <t>"Koordinuotai teikti informaciją apie jaunimo veiklą ir jos galimybes"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<sst xmlns="http://schemas.openxmlformats.org/spreadsheetml/2006/main" count="479" uniqueCount="152">
  <si>
    <t>Programos tikslo kodas</t>
  </si>
  <si>
    <t>Uždavinio kodas</t>
  </si>
  <si>
    <t>Priemonės kodas</t>
  </si>
  <si>
    <t>Priemonės pavadinimas</t>
  </si>
  <si>
    <t>Priemonės požymis</t>
  </si>
  <si>
    <t>Asignavimų valdytojo kodas</t>
  </si>
  <si>
    <t>Finansavimo šaltinis</t>
  </si>
  <si>
    <t>Iš viso</t>
  </si>
  <si>
    <t>Išlaidoms</t>
  </si>
  <si>
    <t>01</t>
  </si>
  <si>
    <t>SB</t>
  </si>
  <si>
    <t>Iš viso:</t>
  </si>
  <si>
    <t>02</t>
  </si>
  <si>
    <t>03</t>
  </si>
  <si>
    <t>Iš viso uždaviniui:</t>
  </si>
  <si>
    <t>Iš viso tikslui:</t>
  </si>
  <si>
    <t xml:space="preserve">Iš viso  programai: </t>
  </si>
  <si>
    <t>Finansavimo šaltiniai</t>
  </si>
  <si>
    <t>09</t>
  </si>
  <si>
    <t>SAVIVALDYBĖS LĖŠOS</t>
  </si>
  <si>
    <t>Finansavimo šaltinių suvestinė</t>
  </si>
  <si>
    <t>1</t>
  </si>
  <si>
    <t>Pavadinimas</t>
  </si>
  <si>
    <t>Turtui įsigyti ir finansiniams įsipareigojimams vykdyti</t>
  </si>
  <si>
    <t>03 Srateginis tikslas.  Užtikrinti gyventojams aukštą švietimo, kultūros, socialinių, sporto ir sveikatos apsaugos paslaugų kokybę ir prieinamumą</t>
  </si>
  <si>
    <t>Kurti pažangią ir pilietišką visuomenę, skatinant jaunimo ir su jaunimu dirbančių organizacijų veiklą, iniciatyvas ir dalyvavimą visuomeninėje veikloje</t>
  </si>
  <si>
    <t>Aktyvinti  jaunimo ir su jaunimu dirbančių organizacijų veiklą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</si>
  <si>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</si>
  <si>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t>JAUNIMO POLITIKOS PLĖTROS PROGRAMOS NR. 09</t>
  </si>
  <si>
    <t>09. Jaunimo politikos plėtros programa</t>
  </si>
  <si>
    <t>Asignavimų valdytojų kodų klasifikatorius*</t>
  </si>
  <si>
    <t xml:space="preserve">                              Pavadinimas</t>
  </si>
  <si>
    <t>Savivaldybės administracijos direktorius</t>
  </si>
  <si>
    <t>Ugdymo ir kultūros departamento direktorius</t>
  </si>
  <si>
    <t>Socialinių reikalų departamento direktorius</t>
  </si>
  <si>
    <t>Urbanistinės plėtros departamento direktorius</t>
  </si>
  <si>
    <t>Investicijų ir ekonomikos departamento direktorius</t>
  </si>
  <si>
    <t>Miesto ūkio departamento direktorius</t>
  </si>
  <si>
    <t>* patvirtinta Klaipėdos miesto savivaldybės administracijos direktoriaus 2011-02-24 įsakymu Nr. AD1-384</t>
  </si>
  <si>
    <t xml:space="preserve"> TIKSLŲ, UŽDAVINIŲ, PRIEMONIŲ, PRIEMONIŲ IŠLAIDŲ IR PRODUKTO KRITERIJŲ SUVESTINĖ</t>
  </si>
  <si>
    <t>Produkto kriterijus</t>
  </si>
  <si>
    <t>P1.1.2.1</t>
  </si>
  <si>
    <t>P1.1.2.2</t>
  </si>
  <si>
    <t>Iš dalies finansuota projektų, skaičius</t>
  </si>
  <si>
    <t>Paskirtа premijų, skaičius</t>
  </si>
  <si>
    <t>Planas</t>
  </si>
  <si>
    <t>Įgyvendinta projektų, vnt.</t>
  </si>
  <si>
    <t>tūkst. Eur</t>
  </si>
  <si>
    <t>URBACT projekto „Y kartos miestas“ („Gen-Y City“) įgyvendinimas</t>
  </si>
  <si>
    <t>2019-ųjų metų lėšų projektas</t>
  </si>
  <si>
    <t>04</t>
  </si>
  <si>
    <t>05</t>
  </si>
  <si>
    <t>Parengta paraiška, vnt.</t>
  </si>
  <si>
    <t>Iš viso priemonei:</t>
  </si>
  <si>
    <t>Klaipėdos miesto studijų, verslo ir draugiškos jaunimui aplinkos pristatymas Vakarų Lietuvos regionui</t>
  </si>
  <si>
    <t>06</t>
  </si>
  <si>
    <t>07</t>
  </si>
  <si>
    <t>Vakarų Lietuvos regiono jaunimo verslumo dirbtuvių kartu su Klaipėdos aukšosiomis ir profesinėmis mokyklomis organizavimas</t>
  </si>
  <si>
    <t>Dalyvavusiųjų juose skaičius, vnt.</t>
  </si>
  <si>
    <t xml:space="preserve">Dalyvių skaičius išvažiuojamajame renginyje, vnt. </t>
  </si>
  <si>
    <t>Jaunimo informavimo ir bendradarbiavimo stiprinimas</t>
  </si>
  <si>
    <t>Forumo dalyvių skaičius, vnt.</t>
  </si>
  <si>
    <t>Klaipėdos jaunimo įvaizdžio stiprinimas</t>
  </si>
  <si>
    <t>Jaunimo ir su jaunimu dirbančių organizacijų bei jų iniciatyvų skatinimаs:</t>
  </si>
  <si>
    <t>Institucinių ir iniciatyvų projektų dalinis finansavimas</t>
  </si>
  <si>
    <t>Suroganizuota renginių, skaičius</t>
  </si>
  <si>
    <t>Paskirta piniginių stipendijų, skaičius</t>
  </si>
  <si>
    <t xml:space="preserve">Dalyvavimas Vakarų Lietuvos regiono renginyje „Jaunimo vasaros akademija“  </t>
  </si>
  <si>
    <t>Atlikta tyrimų, skaičius</t>
  </si>
  <si>
    <t xml:space="preserve"> Skatinti jaunimo verslumą</t>
  </si>
  <si>
    <t xml:space="preserve">Jaunimo pritraukimas į Klaipėdos miestą </t>
  </si>
  <si>
    <t>Jaunimo verslumą skatinančių priemonių įgyvendinimas</t>
  </si>
  <si>
    <t>Organizuotas renginys Klaipėdoje, vnt./dalyvių skaičius, vnt.</t>
  </si>
  <si>
    <t>1/250</t>
  </si>
  <si>
    <t>Klaipėdos jaunimo situacijos tyrimo parengimas</t>
  </si>
  <si>
    <t>Verslumo renginių (mokymų, seminarų, konkursų) organizavimas</t>
  </si>
  <si>
    <t xml:space="preserve">Stipendijų skyrimas gabiems ir talentingiems Klaipėdos aukštųjų mokyklų 1 kurso studentams </t>
  </si>
  <si>
    <t>Suorganizuota renginių skaičius, vnt.</t>
  </si>
  <si>
    <t>Suorganizuotas jaunimo informavimo ir bendradarbiavimo tinklo dalyvių forumas, vnt.</t>
  </si>
  <si>
    <t xml:space="preserve">Projektų, teikiamų nacionaliniams ir tarptautiniams konkursams, bendrasis finansavimas </t>
  </si>
  <si>
    <t xml:space="preserve">Bendrai finansuota projektų, skaičius </t>
  </si>
  <si>
    <t xml:space="preserve">Nuolat atnaujinamas jaunimui skirta interneto svetainė klaipeda.jaunimas.lt ir kt. medijos, kart./mėn.     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</si>
  <si>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</si>
  <si>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t>2017</t>
    </r>
    <r>
      <rPr>
        <sz val="12"/>
        <rFont val="Arial"/>
        <family val="2"/>
        <charset val="186"/>
      </rPr>
      <t>–</t>
    </r>
    <r>
      <rPr>
        <sz val="12"/>
        <rFont val="Times New Roman"/>
        <family val="1"/>
      </rPr>
      <t xml:space="preserve">2020 M. KLAIPĖDOS MIESTO SAVIVALDYBĖS </t>
    </r>
  </si>
  <si>
    <t>2017 m. patvirtintas asignavimų planas*</t>
  </si>
  <si>
    <t>Paskutinis 2017 m. asignavimų plano pakeitimas**</t>
  </si>
  <si>
    <t>2020-ųjų metų lėšų projektas</t>
  </si>
  <si>
    <t>2018-ųjų metų asignavimų planas</t>
  </si>
  <si>
    <t>2017-ieji metai</t>
  </si>
  <si>
    <t>2018-ieji metai</t>
  </si>
  <si>
    <t>2019-ieji metai</t>
  </si>
  <si>
    <t>2020-ieji metai</t>
  </si>
  <si>
    <t xml:space="preserve">* pagal Klaipėdos miesto savivaldybės tarybos sprendimus: 2016 m. gruodžio 22 d. Nr. T2-290 ir 2017 m. vasario 23 d. Nr. T2-25
</t>
  </si>
  <si>
    <t>Iš jų darbo užmokesčiui</t>
  </si>
  <si>
    <t>2017 m. patvirtintas asignavimų planas**</t>
  </si>
  <si>
    <t>2019 m. lėšų projektas</t>
  </si>
  <si>
    <t>2020 m. lėšų projektas</t>
  </si>
  <si>
    <t>Įgyvendinta programa, proc.</t>
  </si>
  <si>
    <t>Dalyvauta tarptautiniuose renginiuose, renginių skaičius</t>
  </si>
  <si>
    <t>Dalyvauta nacionaliniuose renginiuose, renginių skaičius</t>
  </si>
  <si>
    <t>Mobilios programos „Klaipėdos jaunimas“ administravimas, vnt.</t>
  </si>
  <si>
    <t>08</t>
  </si>
  <si>
    <t>Organizuota renginių, skaičius</t>
  </si>
  <si>
    <t>Sukurta ir pastatyta instaliacija, vnt.</t>
  </si>
  <si>
    <t>Jaunimo dalyvavimas įgyvendinant Lietuvos valstybės šimtmečio minėjimo Klaipėdoje programą</t>
  </si>
  <si>
    <t>Tarptautinio ir nacionalinio bendradarbiavimo plėtojimas</t>
  </si>
  <si>
    <t xml:space="preserve">Pasiruošimas konkursui „Europos jaunimo sostinė 2021 m.“ </t>
  </si>
  <si>
    <t>Klaipėdos miesto atstovavimas tarptautiniuose ir nacionaliniuose jaunimo renginiuose</t>
  </si>
  <si>
    <t>Premijų už miestui aktualius ir pritaikomuosius darbus skyrimas Klaipėdos aukštųjų mokyklų absolventams</t>
  </si>
  <si>
    <t>Dalyvių skaičius tarptautiniuose renginiuose, vnt.</t>
  </si>
  <si>
    <t>** pagal Klaipėdos miesto savivaldybės tarybos 2017-11-23 sprendimą Nr. T2-267</t>
  </si>
  <si>
    <t>SB(ESA)</t>
  </si>
  <si>
    <r>
      <t>2018</t>
    </r>
    <r>
      <rPr>
        <sz val="12"/>
        <rFont val="Arial"/>
        <family val="2"/>
        <charset val="186"/>
      </rPr>
      <t>–</t>
    </r>
    <r>
      <rPr>
        <sz val="12"/>
        <rFont val="Times New Roman"/>
        <family val="1"/>
      </rPr>
      <t xml:space="preserve">2020 M. KLAIPĖDOS MIESTO SAVIVALDYBĖS </t>
    </r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</si>
  <si>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</si>
  <si>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r>
      <t xml:space="preserve">Savivaldybės biudžeto apyvartos lėšos ES finansinės paramos programų laikinam lėšų stygiui dengti </t>
    </r>
    <r>
      <rPr>
        <b/>
        <sz val="10"/>
        <rFont val="Times New Roman"/>
        <family val="1"/>
        <charset val="186"/>
      </rPr>
      <t xml:space="preserve"> SB(ESA)</t>
    </r>
  </si>
  <si>
    <t>Aiškinamojo rašto priedas Nr.3</t>
  </si>
  <si>
    <t>Dalyvių skaičius nacionaliniuose renginiuose, vnt.</t>
  </si>
  <si>
    <t xml:space="preserve">Dalyvių skaičius </t>
  </si>
  <si>
    <t>Renginių skaičius</t>
  </si>
  <si>
    <t>1 / 250</t>
  </si>
  <si>
    <t>Klaipėdos miesto savivaldybės jaunimo politikos plėtros programos (Nr. 09) aprašymo                              priedas</t>
  </si>
  <si>
    <r>
      <t>URBACT projekto „Y kartos miestas“ („</t>
    </r>
    <r>
      <rPr>
        <i/>
        <sz val="10"/>
        <rFont val="Times New Roman"/>
        <family val="1"/>
        <charset val="186"/>
      </rPr>
      <t>Gen-Y City</t>
    </r>
    <r>
      <rPr>
        <sz val="10"/>
        <rFont val="Times New Roman"/>
        <family val="1"/>
        <charset val="186"/>
      </rPr>
      <t>“) įgyvendinimas</t>
    </r>
  </si>
  <si>
    <t xml:space="preserve">Nuolat atnaujinama jaunimui skirta interneto svetainė klaipeda.jaunimas.lt ir kt. medijos, kart./mėn.     </t>
  </si>
  <si>
    <t>Mobiliosios programos „Klaipėdos jaunimas“ administravimas, vnt.</t>
  </si>
  <si>
    <t>_________________________________</t>
  </si>
  <si>
    <t>2018-ųjų metų asigna-vimų planas</t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</si>
  <si>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</si>
  <si>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</si>
  <si>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Lyginamasis variantas</t>
  </si>
  <si>
    <t>Siūlomas keisti 2018-ųjų metų asignavimų planas</t>
  </si>
  <si>
    <t>Skirtumas</t>
  </si>
  <si>
    <t>Siūlomas keisti 2018 m. asigna-vimų planas</t>
  </si>
  <si>
    <t>Paaiškinimas</t>
  </si>
  <si>
    <r>
      <rPr>
        <sz val="10"/>
        <color rgb="FFFF0000"/>
        <rFont val="Times New Roman"/>
        <family val="1"/>
        <charset val="186"/>
      </rPr>
      <t xml:space="preserve">5 </t>
    </r>
    <r>
      <rPr>
        <strike/>
        <sz val="10"/>
        <rFont val="Times New Roman"/>
        <family val="1"/>
        <charset val="186"/>
      </rPr>
      <t>4</t>
    </r>
  </si>
  <si>
    <t xml:space="preserve">Pagal Klaipėdos miesto savivaldybės tarybos 2017-12-21 sprendimą Nr. T2-336 yra numatyta galimybė nuo 2018 m. skirti 40 stipendijų per vienus biudžetinius metus - po 100 Eur. Stipendijos 2018 m. būtų mokamos nuo rugsėjo mėn. 4 mėnesius iki gruodžio 31 d. </t>
  </si>
  <si>
    <t>Interneto svetainių rinkisklaipeda.lt ir jaunimas.klaipeda.lt puslapių administravimas ir forumo organizavimas bus vykdomi per priemonę 01.01.02 „Klaipėdos jaunimo įvaizdžio stiprinimas“</t>
  </si>
  <si>
    <t>Suorganizuota renginių, skaičius</t>
  </si>
  <si>
    <t xml:space="preserve">Įsigyta reklaminė atributika, vnt. </t>
  </si>
  <si>
    <t>Planuojama suorganizuoti renginį „Jaunimo spalvų ir UNICEF vaikų bėgimas“</t>
  </si>
  <si>
    <t>2019-ųjų metų asignavimų planas</t>
  </si>
  <si>
    <t>Siūlomas keisti 2019-ųjų metų asignavimų planas</t>
  </si>
  <si>
    <t>2020-ųjų metų asignavimų planas</t>
  </si>
  <si>
    <t>Siūlomas keisti 2020-ųjų metų asignavimų planas</t>
  </si>
  <si>
    <t>2019-ųjų metų asigna-vimų planas</t>
  </si>
  <si>
    <t>Siūlomas keisti 2019 m. asigna-vimų planas</t>
  </si>
  <si>
    <t>2020-ųjų metų asigna-vimų planas</t>
  </si>
  <si>
    <t>Siūlomas keisti 2020 m. asigna-vimų planas</t>
  </si>
  <si>
    <t>Planuojama nupirkti UNICEF bėgimui skirtą reklaminę atributiką - marškinėlius</t>
  </si>
  <si>
    <t xml:space="preserve">Jaunimo reikalų taryboje nuspręsta atsisakyti raidžių instaliacijos, skirtos Lietuvos šimtmečio minėjimui.  Manoma, kad instaliacija yra per brangi ir nenaudinga Klaipėdos miestui. Siūloma nepanaudotas lėšas skirti stipendijoms ir premijoms
</t>
  </si>
  <si>
    <t>Siūloma padidinti finansavimo apimtį priemonei, nes pagal Klaipėdos miesto savivaldybės tarybos 2017 m. gruodžio 21 d. sprendimą Nr. T2-337 yra numatyta skirti 10-čiai studentų iš visų aukštųjų mokyklų (išskyrus Klaipėdos universitetą) skirti po 500 vienkartinę premiją. Po 2892 € bus skirta Klaipėdos universiteto studentams. Jiems kol kas galioja atskira premijų skyrimo tvarka</t>
  </si>
  <si>
    <t>Atsižvelgus į tai, kad Klaipėda pateko į konkurso "Europos jaunimo sostinė'2021 m." finalinį etapą, siūloma padidinti finansavimo apimtį priemonei, nes 1) planuojama suorganizuoti papildomą renginį  Studijų regata (nusprendus perkelti  jį iš pavasario į rudenį) ir 2) reikalinga padidinti finansavimą renginiui „Jaunimo lyderiai“</t>
  </si>
  <si>
    <r>
      <t xml:space="preserve"> </t>
    </r>
    <r>
      <rPr>
        <strike/>
        <sz val="10"/>
        <rFont val="Times New Roman"/>
        <family val="1"/>
        <charset val="186"/>
      </rPr>
      <t xml:space="preserve">20 </t>
    </r>
    <r>
      <rPr>
        <sz val="10"/>
        <color rgb="FFFF0000"/>
        <rFont val="Times New Roman"/>
        <family val="1"/>
        <charset val="186"/>
      </rPr>
      <t>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</si>
</sst>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0"/>
      <name val="Arial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u/>
      <sz val="10"/>
      <name val="Times New Roman"/>
      <family val="1"/>
    </font>
    <font>
      <sz val="9"/>
      <name val="Times New Roman"/>
      <family val="1"/>
      <charset val="186"/>
    </font>
    <font>
      <sz val="12"/>
      <name val="Times New Roman"/>
      <family val="1"/>
    </font>
    <font>
      <sz val="12"/>
      <name val="Arial"/>
      <family val="2"/>
      <charset val="186"/>
    </font>
    <font>
      <b/>
      <sz val="12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i/>
      <sz val="10"/>
      <name val="Times New Roman"/>
      <family val="1"/>
    </font>
    <font>
      <i/>
      <sz val="10"/>
      <name val="Times New Roman"/>
      <family val="1"/>
      <charset val="186"/>
    </font>
    <font>
      <i/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</fills>
  <borders count="8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68">
    <xf numFmtId="0" fontId="0" fillId="0" borderId="0" xfId="0"/>
    <xf numFmtId="49" fontId="1" fillId="0" borderId="0" xfId="0" applyNumberFormat="1" applyFont="1" applyFill="1" applyBorder="1" applyAlignment="1">
      <alignment horizontal="right" vertical="top"/>
    </xf>
    <xf numFmtId="0" fontId="3" fillId="0" borderId="0" xfId="0" applyFont="1"/>
    <xf numFmtId="0" fontId="3" fillId="0" borderId="50" xfId="0" applyFont="1" applyBorder="1" applyAlignment="1">
      <alignment horizontal="center" vertical="top" wrapText="1"/>
    </xf>
    <xf numFmtId="0" fontId="3" fillId="0" borderId="50" xfId="0" applyFont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4" fillId="0" borderId="0" xfId="0" applyNumberFormat="1" applyFont="1"/>
    <xf numFmtId="3" fontId="6" fillId="0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vertical="top"/>
    </xf>
    <xf numFmtId="3" fontId="1" fillId="0" borderId="0" xfId="0" applyNumberFormat="1" applyFont="1" applyBorder="1" applyAlignment="1">
      <alignment horizontal="center" vertical="top"/>
    </xf>
    <xf numFmtId="3" fontId="6" fillId="0" borderId="25" xfId="0" applyNumberFormat="1" applyFont="1" applyBorder="1" applyAlignment="1">
      <alignment vertical="top" wrapText="1"/>
    </xf>
    <xf numFmtId="11" fontId="1" fillId="0" borderId="0" xfId="0" applyNumberFormat="1" applyFont="1" applyAlignment="1">
      <alignment horizontal="center" vertical="top" wrapText="1"/>
    </xf>
    <xf numFmtId="11" fontId="2" fillId="2" borderId="2" xfId="0" applyNumberFormat="1" applyFont="1" applyFill="1" applyBorder="1" applyAlignment="1">
      <alignment horizontal="center" vertical="top"/>
    </xf>
    <xf numFmtId="11" fontId="5" fillId="3" borderId="32" xfId="0" applyNumberFormat="1" applyFont="1" applyFill="1" applyBorder="1" applyAlignment="1">
      <alignment horizontal="center" vertical="top"/>
    </xf>
    <xf numFmtId="11" fontId="5" fillId="3" borderId="33" xfId="0" applyNumberFormat="1" applyFont="1" applyFill="1" applyBorder="1" applyAlignment="1">
      <alignment horizontal="center" vertical="top"/>
    </xf>
    <xf numFmtId="11" fontId="2" fillId="5" borderId="2" xfId="0" applyNumberFormat="1" applyFont="1" applyFill="1" applyBorder="1" applyAlignment="1">
      <alignment vertical="top"/>
    </xf>
    <xf numFmtId="11" fontId="1" fillId="0" borderId="0" xfId="0" applyNumberFormat="1" applyFont="1" applyFill="1" applyBorder="1" applyAlignment="1">
      <alignment vertical="top"/>
    </xf>
    <xf numFmtId="11" fontId="4" fillId="0" borderId="0" xfId="0" applyNumberFormat="1" applyFont="1"/>
    <xf numFmtId="49" fontId="1" fillId="0" borderId="0" xfId="0" applyNumberFormat="1" applyFont="1" applyAlignment="1">
      <alignment horizontal="center" vertical="top" wrapText="1"/>
    </xf>
    <xf numFmtId="49" fontId="4" fillId="0" borderId="0" xfId="0" applyNumberFormat="1" applyFont="1"/>
    <xf numFmtId="3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165" fontId="5" fillId="8" borderId="11" xfId="0" applyNumberFormat="1" applyFont="1" applyFill="1" applyBorder="1" applyAlignment="1">
      <alignment horizontal="center" vertical="top"/>
    </xf>
    <xf numFmtId="165" fontId="4" fillId="0" borderId="0" xfId="0" applyNumberFormat="1" applyFont="1"/>
    <xf numFmtId="3" fontId="10" fillId="0" borderId="0" xfId="0" applyNumberFormat="1" applyFont="1"/>
    <xf numFmtId="3" fontId="6" fillId="0" borderId="24" xfId="0" applyNumberFormat="1" applyFont="1" applyBorder="1" applyAlignment="1">
      <alignment horizontal="center" vertical="top"/>
    </xf>
    <xf numFmtId="11" fontId="2" fillId="3" borderId="10" xfId="0" applyNumberFormat="1" applyFont="1" applyFill="1" applyBorder="1" applyAlignment="1">
      <alignment horizontal="center" vertical="top"/>
    </xf>
    <xf numFmtId="11" fontId="2" fillId="3" borderId="6" xfId="0" applyNumberFormat="1" applyFont="1" applyFill="1" applyBorder="1" applyAlignment="1">
      <alignment horizontal="center" vertical="top"/>
    </xf>
    <xf numFmtId="11" fontId="2" fillId="3" borderId="4" xfId="0" applyNumberFormat="1" applyFont="1" applyFill="1" applyBorder="1" applyAlignment="1">
      <alignment horizontal="center" vertical="top"/>
    </xf>
    <xf numFmtId="11" fontId="2" fillId="2" borderId="3" xfId="0" applyNumberFormat="1" applyFont="1" applyFill="1" applyBorder="1" applyAlignment="1">
      <alignment horizontal="center" vertical="top"/>
    </xf>
    <xf numFmtId="165" fontId="2" fillId="5" borderId="37" xfId="0" applyNumberFormat="1" applyFont="1" applyFill="1" applyBorder="1" applyAlignment="1">
      <alignment horizontal="center" vertical="top"/>
    </xf>
    <xf numFmtId="165" fontId="5" fillId="8" borderId="23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horizontal="center" vertical="top"/>
    </xf>
    <xf numFmtId="165" fontId="5" fillId="8" borderId="13" xfId="0" applyNumberFormat="1" applyFont="1" applyFill="1" applyBorder="1" applyAlignment="1">
      <alignment horizontal="center" vertical="top"/>
    </xf>
    <xf numFmtId="165" fontId="2" fillId="5" borderId="36" xfId="0" applyNumberFormat="1" applyFont="1" applyFill="1" applyBorder="1" applyAlignment="1">
      <alignment horizontal="center" vertical="top"/>
    </xf>
    <xf numFmtId="165" fontId="2" fillId="5" borderId="32" xfId="0" applyNumberFormat="1" applyFont="1" applyFill="1" applyBorder="1" applyAlignment="1">
      <alignment horizontal="center" vertical="top"/>
    </xf>
    <xf numFmtId="165" fontId="5" fillId="5" borderId="34" xfId="0" applyNumberFormat="1" applyFont="1" applyFill="1" applyBorder="1" applyAlignment="1">
      <alignment horizontal="center" vertical="top"/>
    </xf>
    <xf numFmtId="165" fontId="5" fillId="8" borderId="34" xfId="0" applyNumberFormat="1" applyFont="1" applyFill="1" applyBorder="1" applyAlignment="1">
      <alignment horizontal="center" vertical="top"/>
    </xf>
    <xf numFmtId="165" fontId="6" fillId="4" borderId="1" xfId="0" applyNumberFormat="1" applyFont="1" applyFill="1" applyBorder="1" applyAlignment="1">
      <alignment horizontal="center" vertical="top" wrapText="1"/>
    </xf>
    <xf numFmtId="165" fontId="5" fillId="9" borderId="36" xfId="0" applyNumberFormat="1" applyFont="1" applyFill="1" applyBorder="1" applyAlignment="1">
      <alignment horizontal="center" vertical="top" wrapText="1"/>
    </xf>
    <xf numFmtId="165" fontId="2" fillId="3" borderId="36" xfId="0" applyNumberFormat="1" applyFont="1" applyFill="1" applyBorder="1" applyAlignment="1">
      <alignment horizontal="center" vertical="top" wrapText="1"/>
    </xf>
    <xf numFmtId="165" fontId="2" fillId="2" borderId="62" xfId="0" applyNumberFormat="1" applyFont="1" applyFill="1" applyBorder="1" applyAlignment="1">
      <alignment horizontal="center" vertical="top" wrapText="1"/>
    </xf>
    <xf numFmtId="165" fontId="5" fillId="8" borderId="38" xfId="0" applyNumberFormat="1" applyFont="1" applyFill="1" applyBorder="1" applyAlignment="1">
      <alignment horizontal="center" vertical="top"/>
    </xf>
    <xf numFmtId="165" fontId="5" fillId="8" borderId="50" xfId="0" applyNumberFormat="1" applyFont="1" applyFill="1" applyBorder="1" applyAlignment="1">
      <alignment horizontal="center" vertical="top"/>
    </xf>
    <xf numFmtId="165" fontId="6" fillId="0" borderId="50" xfId="0" applyNumberFormat="1" applyFont="1" applyFill="1" applyBorder="1" applyAlignment="1">
      <alignment horizontal="center" vertical="top"/>
    </xf>
    <xf numFmtId="3" fontId="5" fillId="7" borderId="27" xfId="0" applyNumberFormat="1" applyFont="1" applyFill="1" applyBorder="1" applyAlignment="1">
      <alignment vertical="top" wrapText="1"/>
    </xf>
    <xf numFmtId="165" fontId="6" fillId="0" borderId="27" xfId="0" applyNumberFormat="1" applyFont="1" applyFill="1" applyBorder="1" applyAlignment="1">
      <alignment horizontal="center" vertical="top"/>
    </xf>
    <xf numFmtId="3" fontId="6" fillId="0" borderId="6" xfId="0" applyNumberFormat="1" applyFont="1" applyBorder="1" applyAlignment="1">
      <alignment horizontal="center" vertical="top"/>
    </xf>
    <xf numFmtId="11" fontId="2" fillId="2" borderId="5" xfId="0" applyNumberFormat="1" applyFont="1" applyFill="1" applyBorder="1" applyAlignment="1">
      <alignment horizontal="center" vertical="top"/>
    </xf>
    <xf numFmtId="11" fontId="2" fillId="2" borderId="9" xfId="0" applyNumberFormat="1" applyFont="1" applyFill="1" applyBorder="1" applyAlignment="1">
      <alignment horizontal="center" vertical="top"/>
    </xf>
    <xf numFmtId="11" fontId="2" fillId="2" borderId="5" xfId="0" applyNumberFormat="1" applyFont="1" applyFill="1" applyBorder="1" applyAlignment="1">
      <alignment vertical="top"/>
    </xf>
    <xf numFmtId="49" fontId="5" fillId="0" borderId="4" xfId="0" applyNumberFormat="1" applyFont="1" applyBorder="1" applyAlignment="1">
      <alignment vertical="top"/>
    </xf>
    <xf numFmtId="11" fontId="2" fillId="2" borderId="3" xfId="0" applyNumberFormat="1" applyFont="1" applyFill="1" applyBorder="1" applyAlignment="1">
      <alignment vertical="top"/>
    </xf>
    <xf numFmtId="3" fontId="6" fillId="0" borderId="65" xfId="0" applyNumberFormat="1" applyFont="1" applyFill="1" applyBorder="1" applyAlignment="1">
      <alignment horizontal="center" vertical="top" wrapText="1"/>
    </xf>
    <xf numFmtId="165" fontId="6" fillId="0" borderId="65" xfId="0" applyNumberFormat="1" applyFont="1" applyFill="1" applyBorder="1" applyAlignment="1">
      <alignment horizontal="center" vertical="top"/>
    </xf>
    <xf numFmtId="3" fontId="6" fillId="0" borderId="43" xfId="0" applyNumberFormat="1" applyFont="1" applyBorder="1" applyAlignment="1">
      <alignment vertical="top" wrapText="1"/>
    </xf>
    <xf numFmtId="3" fontId="4" fillId="0" borderId="0" xfId="0" applyNumberFormat="1" applyFont="1" applyAlignment="1">
      <alignment horizontal="center"/>
    </xf>
    <xf numFmtId="49" fontId="2" fillId="2" borderId="5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5" fillId="0" borderId="17" xfId="0" applyNumberFormat="1" applyFont="1" applyBorder="1" applyAlignment="1">
      <alignment vertical="top"/>
    </xf>
    <xf numFmtId="49" fontId="2" fillId="2" borderId="9" xfId="0" applyNumberFormat="1" applyFont="1" applyFill="1" applyBorder="1" applyAlignment="1">
      <alignment vertical="top"/>
    </xf>
    <xf numFmtId="49" fontId="5" fillId="0" borderId="58" xfId="0" applyNumberFormat="1" applyFont="1" applyBorder="1" applyAlignment="1">
      <alignment vertical="top"/>
    </xf>
    <xf numFmtId="49" fontId="5" fillId="0" borderId="8" xfId="0" applyNumberFormat="1" applyFont="1" applyBorder="1" applyAlignment="1">
      <alignment vertical="top"/>
    </xf>
    <xf numFmtId="165" fontId="6" fillId="0" borderId="17" xfId="0" applyNumberFormat="1" applyFont="1" applyFill="1" applyBorder="1" applyAlignment="1">
      <alignment horizontal="center" vertical="top"/>
    </xf>
    <xf numFmtId="165" fontId="5" fillId="8" borderId="53" xfId="0" applyNumberFormat="1" applyFont="1" applyFill="1" applyBorder="1" applyAlignment="1">
      <alignment horizontal="center" vertical="top"/>
    </xf>
    <xf numFmtId="165" fontId="5" fillId="8" borderId="72" xfId="0" applyNumberFormat="1" applyFont="1" applyFill="1" applyBorder="1" applyAlignment="1">
      <alignment horizontal="center" vertical="top"/>
    </xf>
    <xf numFmtId="165" fontId="6" fillId="0" borderId="60" xfId="0" applyNumberFormat="1" applyFont="1" applyFill="1" applyBorder="1" applyAlignment="1">
      <alignment horizontal="center" vertical="top"/>
    </xf>
    <xf numFmtId="165" fontId="5" fillId="8" borderId="12" xfId="0" applyNumberFormat="1" applyFont="1" applyFill="1" applyBorder="1" applyAlignment="1">
      <alignment horizontal="center" vertical="top"/>
    </xf>
    <xf numFmtId="165" fontId="6" fillId="0" borderId="64" xfId="0" applyNumberFormat="1" applyFont="1" applyFill="1" applyBorder="1" applyAlignment="1">
      <alignment horizontal="center" vertical="top"/>
    </xf>
    <xf numFmtId="3" fontId="6" fillId="0" borderId="65" xfId="0" applyNumberFormat="1" applyFont="1" applyBorder="1" applyAlignment="1">
      <alignment horizontal="center" vertical="top"/>
    </xf>
    <xf numFmtId="3" fontId="6" fillId="0" borderId="44" xfId="0" applyNumberFormat="1" applyFont="1" applyBorder="1" applyAlignment="1">
      <alignment vertical="top" wrapText="1"/>
    </xf>
    <xf numFmtId="3" fontId="6" fillId="0" borderId="35" xfId="0" applyNumberFormat="1" applyFont="1" applyBorder="1" applyAlignment="1">
      <alignment vertical="top" wrapText="1"/>
    </xf>
    <xf numFmtId="3" fontId="5" fillId="7" borderId="57" xfId="0" applyNumberFormat="1" applyFont="1" applyFill="1" applyBorder="1" applyAlignment="1">
      <alignment vertical="top" wrapText="1"/>
    </xf>
    <xf numFmtId="165" fontId="6" fillId="0" borderId="51" xfId="0" applyNumberFormat="1" applyFont="1" applyFill="1" applyBorder="1" applyAlignment="1">
      <alignment horizontal="center" vertical="top"/>
    </xf>
    <xf numFmtId="165" fontId="6" fillId="0" borderId="39" xfId="0" applyNumberFormat="1" applyFont="1" applyFill="1" applyBorder="1" applyAlignment="1">
      <alignment horizontal="center" vertical="top"/>
    </xf>
    <xf numFmtId="3" fontId="6" fillId="7" borderId="58" xfId="0" applyNumberFormat="1" applyFont="1" applyFill="1" applyBorder="1" applyAlignment="1">
      <alignment vertical="top" wrapText="1"/>
    </xf>
    <xf numFmtId="3" fontId="5" fillId="7" borderId="8" xfId="0" applyNumberFormat="1" applyFont="1" applyFill="1" applyBorder="1" applyAlignment="1">
      <alignment vertical="top" wrapText="1"/>
    </xf>
    <xf numFmtId="3" fontId="5" fillId="8" borderId="70" xfId="0" applyNumberFormat="1" applyFont="1" applyFill="1" applyBorder="1" applyAlignment="1">
      <alignment horizontal="center" vertical="top" wrapText="1"/>
    </xf>
    <xf numFmtId="3" fontId="6" fillId="0" borderId="30" xfId="0" applyNumberFormat="1" applyFont="1" applyBorder="1" applyAlignment="1">
      <alignment vertical="top" wrapText="1"/>
    </xf>
    <xf numFmtId="3" fontId="6" fillId="0" borderId="46" xfId="0" applyNumberFormat="1" applyFont="1" applyFill="1" applyBorder="1" applyAlignment="1">
      <alignment horizontal="center" vertical="top" wrapText="1"/>
    </xf>
    <xf numFmtId="3" fontId="5" fillId="8" borderId="72" xfId="0" applyNumberFormat="1" applyFont="1" applyFill="1" applyBorder="1" applyAlignment="1">
      <alignment vertical="top" wrapText="1"/>
    </xf>
    <xf numFmtId="165" fontId="2" fillId="3" borderId="37" xfId="0" applyNumberFormat="1" applyFont="1" applyFill="1" applyBorder="1" applyAlignment="1">
      <alignment horizontal="center" vertical="top" wrapText="1"/>
    </xf>
    <xf numFmtId="165" fontId="2" fillId="2" borderId="56" xfId="0" applyNumberFormat="1" applyFont="1" applyFill="1" applyBorder="1" applyAlignment="1">
      <alignment horizontal="center" vertical="top" wrapText="1"/>
    </xf>
    <xf numFmtId="165" fontId="2" fillId="3" borderId="32" xfId="0" applyNumberFormat="1" applyFont="1" applyFill="1" applyBorder="1" applyAlignment="1">
      <alignment horizontal="center" vertical="top" wrapText="1"/>
    </xf>
    <xf numFmtId="165" fontId="2" fillId="2" borderId="10" xfId="0" applyNumberFormat="1" applyFont="1" applyFill="1" applyBorder="1" applyAlignment="1">
      <alignment horizontal="center" vertical="top" wrapText="1"/>
    </xf>
    <xf numFmtId="165" fontId="5" fillId="8" borderId="52" xfId="0" applyNumberFormat="1" applyFont="1" applyFill="1" applyBorder="1" applyAlignment="1">
      <alignment horizontal="center" vertical="top"/>
    </xf>
    <xf numFmtId="165" fontId="5" fillId="8" borderId="49" xfId="0" applyNumberFormat="1" applyFont="1" applyFill="1" applyBorder="1" applyAlignment="1">
      <alignment horizontal="center" vertical="top"/>
    </xf>
    <xf numFmtId="165" fontId="5" fillId="8" borderId="45" xfId="0" applyNumberFormat="1" applyFont="1" applyFill="1" applyBorder="1" applyAlignment="1">
      <alignment horizontal="center" vertical="top"/>
    </xf>
    <xf numFmtId="165" fontId="6" fillId="0" borderId="48" xfId="0" applyNumberFormat="1" applyFont="1" applyFill="1" applyBorder="1" applyAlignment="1">
      <alignment horizontal="center" vertical="top"/>
    </xf>
    <xf numFmtId="165" fontId="6" fillId="4" borderId="6" xfId="0" applyNumberFormat="1" applyFont="1" applyFill="1" applyBorder="1" applyAlignment="1">
      <alignment horizontal="center" vertical="top" wrapText="1"/>
    </xf>
    <xf numFmtId="3" fontId="2" fillId="3" borderId="32" xfId="0" applyNumberFormat="1" applyFont="1" applyFill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center" vertical="top"/>
    </xf>
    <xf numFmtId="3" fontId="6" fillId="0" borderId="15" xfId="0" applyNumberFormat="1" applyFont="1" applyBorder="1" applyAlignment="1">
      <alignment horizontal="center" vertical="top"/>
    </xf>
    <xf numFmtId="49" fontId="5" fillId="0" borderId="8" xfId="0" applyNumberFormat="1" applyFont="1" applyBorder="1" applyAlignment="1">
      <alignment horizontal="center" vertical="top"/>
    </xf>
    <xf numFmtId="49" fontId="5" fillId="0" borderId="17" xfId="0" applyNumberFormat="1" applyFont="1" applyBorder="1" applyAlignment="1">
      <alignment horizontal="center" vertical="top"/>
    </xf>
    <xf numFmtId="49" fontId="5" fillId="0" borderId="58" xfId="0" applyNumberFormat="1" applyFont="1" applyBorder="1" applyAlignment="1">
      <alignment horizontal="center" vertical="top"/>
    </xf>
    <xf numFmtId="3" fontId="6" fillId="0" borderId="47" xfId="0" applyNumberFormat="1" applyFont="1" applyBorder="1" applyAlignment="1">
      <alignment vertical="top" wrapText="1"/>
    </xf>
    <xf numFmtId="3" fontId="6" fillId="0" borderId="49" xfId="0" applyNumberFormat="1" applyFont="1" applyBorder="1" applyAlignment="1">
      <alignment vertical="top" wrapText="1"/>
    </xf>
    <xf numFmtId="3" fontId="6" fillId="0" borderId="45" xfId="0" applyNumberFormat="1" applyFont="1" applyBorder="1" applyAlignment="1">
      <alignment vertical="top" wrapText="1"/>
    </xf>
    <xf numFmtId="3" fontId="6" fillId="0" borderId="77" xfId="0" applyNumberFormat="1" applyFont="1" applyBorder="1" applyAlignment="1">
      <alignment vertical="top" wrapText="1"/>
    </xf>
    <xf numFmtId="165" fontId="6" fillId="7" borderId="60" xfId="1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 wrapText="1"/>
    </xf>
    <xf numFmtId="165" fontId="2" fillId="3" borderId="54" xfId="0" applyNumberFormat="1" applyFont="1" applyFill="1" applyBorder="1" applyAlignment="1">
      <alignment horizontal="center" vertical="top" wrapText="1"/>
    </xf>
    <xf numFmtId="165" fontId="2" fillId="2" borderId="9" xfId="0" applyNumberFormat="1" applyFont="1" applyFill="1" applyBorder="1" applyAlignment="1">
      <alignment horizontal="center" vertical="top" wrapText="1"/>
    </xf>
    <xf numFmtId="165" fontId="2" fillId="2" borderId="63" xfId="0" applyNumberFormat="1" applyFont="1" applyFill="1" applyBorder="1" applyAlignment="1">
      <alignment horizontal="center" vertical="top" wrapText="1"/>
    </xf>
    <xf numFmtId="165" fontId="2" fillId="5" borderId="2" xfId="0" applyNumberFormat="1" applyFont="1" applyFill="1" applyBorder="1" applyAlignment="1">
      <alignment horizontal="center" vertical="top"/>
    </xf>
    <xf numFmtId="165" fontId="2" fillId="5" borderId="54" xfId="0" applyNumberFormat="1" applyFont="1" applyFill="1" applyBorder="1" applyAlignment="1">
      <alignment horizontal="center" vertical="top"/>
    </xf>
    <xf numFmtId="3" fontId="8" fillId="0" borderId="57" xfId="0" applyNumberFormat="1" applyFont="1" applyFill="1" applyBorder="1" applyAlignment="1">
      <alignment horizontal="center" vertical="center" textRotation="90" wrapText="1"/>
    </xf>
    <xf numFmtId="3" fontId="8" fillId="0" borderId="53" xfId="0" applyNumberFormat="1" applyFont="1" applyFill="1" applyBorder="1" applyAlignment="1">
      <alignment horizontal="center" vertical="center" textRotation="90" wrapText="1"/>
    </xf>
    <xf numFmtId="3" fontId="8" fillId="0" borderId="17" xfId="0" applyNumberFormat="1" applyFont="1" applyFill="1" applyBorder="1" applyAlignment="1">
      <alignment vertical="center" textRotation="90" wrapText="1"/>
    </xf>
    <xf numFmtId="3" fontId="5" fillId="8" borderId="70" xfId="0" applyNumberFormat="1" applyFont="1" applyFill="1" applyBorder="1" applyAlignment="1">
      <alignment vertical="top" wrapText="1"/>
    </xf>
    <xf numFmtId="3" fontId="2" fillId="0" borderId="73" xfId="0" applyNumberFormat="1" applyFont="1" applyFill="1" applyBorder="1" applyAlignment="1">
      <alignment horizontal="center" vertical="center" textRotation="90" wrapText="1"/>
    </xf>
    <xf numFmtId="3" fontId="2" fillId="8" borderId="64" xfId="0" applyNumberFormat="1" applyFont="1" applyFill="1" applyBorder="1" applyAlignment="1">
      <alignment horizontal="center" vertical="top" wrapText="1"/>
    </xf>
    <xf numFmtId="3" fontId="2" fillId="8" borderId="69" xfId="0" applyNumberFormat="1" applyFont="1" applyFill="1" applyBorder="1" applyAlignment="1">
      <alignment horizontal="center" vertical="top" wrapText="1"/>
    </xf>
    <xf numFmtId="3" fontId="5" fillId="0" borderId="30" xfId="0" applyNumberFormat="1" applyFont="1" applyBorder="1" applyAlignment="1">
      <alignment horizontal="center" vertical="top"/>
    </xf>
    <xf numFmtId="165" fontId="5" fillId="8" borderId="70" xfId="0" applyNumberFormat="1" applyFont="1" applyFill="1" applyBorder="1" applyAlignment="1">
      <alignment horizontal="center" vertical="top"/>
    </xf>
    <xf numFmtId="165" fontId="6" fillId="0" borderId="61" xfId="0" applyNumberFormat="1" applyFont="1" applyFill="1" applyBorder="1" applyAlignment="1">
      <alignment horizontal="center" vertical="top"/>
    </xf>
    <xf numFmtId="165" fontId="6" fillId="0" borderId="43" xfId="0" applyNumberFormat="1" applyFont="1" applyFill="1" applyBorder="1" applyAlignment="1">
      <alignment horizontal="center" vertical="top"/>
    </xf>
    <xf numFmtId="165" fontId="5" fillId="8" borderId="14" xfId="0" applyNumberFormat="1" applyFont="1" applyFill="1" applyBorder="1" applyAlignment="1">
      <alignment horizontal="center" vertical="top"/>
    </xf>
    <xf numFmtId="165" fontId="6" fillId="4" borderId="55" xfId="0" applyNumberFormat="1" applyFont="1" applyFill="1" applyBorder="1" applyAlignment="1">
      <alignment horizontal="center" vertical="top" wrapText="1"/>
    </xf>
    <xf numFmtId="165" fontId="5" fillId="8" borderId="51" xfId="0" applyNumberFormat="1" applyFont="1" applyFill="1" applyBorder="1" applyAlignment="1">
      <alignment horizontal="center" vertical="top"/>
    </xf>
    <xf numFmtId="165" fontId="5" fillId="8" borderId="42" xfId="0" applyNumberFormat="1" applyFont="1" applyFill="1" applyBorder="1" applyAlignment="1">
      <alignment horizontal="center" vertical="top"/>
    </xf>
    <xf numFmtId="165" fontId="5" fillId="8" borderId="64" xfId="0" applyNumberFormat="1" applyFont="1" applyFill="1" applyBorder="1" applyAlignment="1">
      <alignment horizontal="center" vertical="top"/>
    </xf>
    <xf numFmtId="165" fontId="5" fillId="8" borderId="69" xfId="0" applyNumberFormat="1" applyFont="1" applyFill="1" applyBorder="1" applyAlignment="1">
      <alignment horizontal="center" vertical="top"/>
    </xf>
    <xf numFmtId="165" fontId="5" fillId="8" borderId="44" xfId="0" applyNumberFormat="1" applyFont="1" applyFill="1" applyBorder="1" applyAlignment="1">
      <alignment horizontal="center" vertical="top"/>
    </xf>
    <xf numFmtId="165" fontId="5" fillId="8" borderId="35" xfId="0" applyNumberFormat="1" applyFont="1" applyFill="1" applyBorder="1" applyAlignment="1">
      <alignment horizontal="center" vertical="top"/>
    </xf>
    <xf numFmtId="165" fontId="2" fillId="3" borderId="34" xfId="0" applyNumberFormat="1" applyFont="1" applyFill="1" applyBorder="1" applyAlignment="1">
      <alignment horizontal="center" vertical="top" wrapText="1"/>
    </xf>
    <xf numFmtId="165" fontId="2" fillId="2" borderId="21" xfId="0" applyNumberFormat="1" applyFont="1" applyFill="1" applyBorder="1" applyAlignment="1">
      <alignment horizontal="center" vertical="top" wrapText="1"/>
    </xf>
    <xf numFmtId="165" fontId="2" fillId="5" borderId="34" xfId="0" applyNumberFormat="1" applyFont="1" applyFill="1" applyBorder="1" applyAlignment="1">
      <alignment horizontal="center" vertical="top"/>
    </xf>
    <xf numFmtId="3" fontId="4" fillId="7" borderId="0" xfId="0" applyNumberFormat="1" applyFont="1" applyFill="1"/>
    <xf numFmtId="11" fontId="5" fillId="3" borderId="6" xfId="0" applyNumberFormat="1" applyFont="1" applyFill="1" applyBorder="1" applyAlignment="1">
      <alignment horizontal="center" vertical="top"/>
    </xf>
    <xf numFmtId="11" fontId="5" fillId="3" borderId="4" xfId="0" applyNumberFormat="1" applyFont="1" applyFill="1" applyBorder="1" applyAlignment="1">
      <alignment horizontal="center" vertical="top"/>
    </xf>
    <xf numFmtId="11" fontId="1" fillId="0" borderId="0" xfId="0" applyNumberFormat="1" applyFont="1" applyFill="1" applyBorder="1" applyAlignment="1">
      <alignment horizontal="center" vertical="top"/>
    </xf>
    <xf numFmtId="11" fontId="4" fillId="0" borderId="0" xfId="0" applyNumberFormat="1" applyFont="1" applyAlignment="1">
      <alignment horizontal="center"/>
    </xf>
    <xf numFmtId="3" fontId="6" fillId="0" borderId="1" xfId="0" applyNumberFormat="1" applyFont="1" applyFill="1" applyBorder="1" applyAlignment="1">
      <alignment horizontal="center" vertical="top" wrapText="1"/>
    </xf>
    <xf numFmtId="3" fontId="6" fillId="0" borderId="25" xfId="0" applyNumberFormat="1" applyFont="1" applyFill="1" applyBorder="1" applyAlignment="1">
      <alignment horizontal="center" vertical="top" wrapText="1"/>
    </xf>
    <xf numFmtId="3" fontId="2" fillId="0" borderId="8" xfId="0" applyNumberFormat="1" applyFont="1" applyFill="1" applyBorder="1" applyAlignment="1">
      <alignment horizontal="center" vertical="center" textRotation="90" wrapText="1"/>
    </xf>
    <xf numFmtId="3" fontId="6" fillId="0" borderId="44" xfId="0" applyNumberFormat="1" applyFont="1" applyBorder="1" applyAlignment="1">
      <alignment horizontal="left" vertical="top" wrapText="1"/>
    </xf>
    <xf numFmtId="3" fontId="6" fillId="0" borderId="50" xfId="0" applyNumberFormat="1" applyFont="1" applyBorder="1" applyAlignment="1">
      <alignment horizontal="center" vertical="top"/>
    </xf>
    <xf numFmtId="3" fontId="4" fillId="0" borderId="0" xfId="0" applyNumberFormat="1" applyFont="1" applyAlignment="1">
      <alignment wrapText="1"/>
    </xf>
    <xf numFmtId="3" fontId="4" fillId="7" borderId="0" xfId="0" applyNumberFormat="1" applyFont="1" applyFill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3" fontId="4" fillId="7" borderId="0" xfId="0" applyNumberFormat="1" applyFont="1" applyFill="1" applyAlignment="1">
      <alignment wrapText="1"/>
    </xf>
    <xf numFmtId="165" fontId="6" fillId="7" borderId="50" xfId="1" applyNumberFormat="1" applyFont="1" applyFill="1" applyBorder="1" applyAlignment="1">
      <alignment horizontal="center" vertical="top"/>
    </xf>
    <xf numFmtId="3" fontId="1" fillId="3" borderId="62" xfId="0" applyNumberFormat="1" applyFont="1" applyFill="1" applyBorder="1" applyAlignment="1">
      <alignment vertical="top"/>
    </xf>
    <xf numFmtId="3" fontId="1" fillId="3" borderId="56" xfId="0" applyNumberFormat="1" applyFont="1" applyFill="1" applyBorder="1" applyAlignment="1">
      <alignment vertical="top"/>
    </xf>
    <xf numFmtId="3" fontId="6" fillId="7" borderId="9" xfId="0" applyNumberFormat="1" applyFont="1" applyFill="1" applyBorder="1" applyAlignment="1">
      <alignment vertical="top" wrapText="1"/>
    </xf>
    <xf numFmtId="3" fontId="6" fillId="7" borderId="10" xfId="0" applyNumberFormat="1" applyFont="1" applyFill="1" applyBorder="1" applyAlignment="1">
      <alignment vertical="top" wrapText="1"/>
    </xf>
    <xf numFmtId="3" fontId="6" fillId="7" borderId="20" xfId="0" applyNumberFormat="1" applyFont="1" applyFill="1" applyBorder="1" applyAlignment="1">
      <alignment vertical="top" wrapText="1"/>
    </xf>
    <xf numFmtId="3" fontId="2" fillId="8" borderId="61" xfId="0" applyNumberFormat="1" applyFont="1" applyFill="1" applyBorder="1" applyAlignment="1">
      <alignment horizontal="center" vertical="top" wrapText="1"/>
    </xf>
    <xf numFmtId="165" fontId="5" fillId="8" borderId="61" xfId="0" applyNumberFormat="1" applyFont="1" applyFill="1" applyBorder="1" applyAlignment="1">
      <alignment horizontal="center" vertical="top"/>
    </xf>
    <xf numFmtId="165" fontId="6" fillId="0" borderId="14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center" textRotation="90" wrapText="1"/>
    </xf>
    <xf numFmtId="3" fontId="1" fillId="0" borderId="10" xfId="0" applyNumberFormat="1" applyFont="1" applyFill="1" applyBorder="1" applyAlignment="1">
      <alignment horizontal="center" vertical="center" textRotation="90" wrapText="1"/>
    </xf>
    <xf numFmtId="165" fontId="6" fillId="0" borderId="73" xfId="0" applyNumberFormat="1" applyFont="1" applyFill="1" applyBorder="1" applyAlignment="1">
      <alignment horizontal="center" vertical="top"/>
    </xf>
    <xf numFmtId="3" fontId="6" fillId="0" borderId="39" xfId="0" applyNumberFormat="1" applyFont="1" applyBorder="1" applyAlignment="1">
      <alignment horizontal="center" vertical="top"/>
    </xf>
    <xf numFmtId="165" fontId="6" fillId="0" borderId="42" xfId="0" applyNumberFormat="1" applyFont="1" applyFill="1" applyBorder="1" applyAlignment="1">
      <alignment horizontal="center" vertical="top"/>
    </xf>
    <xf numFmtId="165" fontId="6" fillId="0" borderId="40" xfId="0" applyNumberFormat="1" applyFont="1" applyFill="1" applyBorder="1" applyAlignment="1">
      <alignment horizontal="center" vertical="top"/>
    </xf>
    <xf numFmtId="165" fontId="6" fillId="0" borderId="74" xfId="0" applyNumberFormat="1" applyFont="1" applyFill="1" applyBorder="1" applyAlignment="1">
      <alignment horizontal="center" vertical="top"/>
    </xf>
    <xf numFmtId="165" fontId="6" fillId="0" borderId="75" xfId="0" applyNumberFormat="1" applyFont="1" applyFill="1" applyBorder="1" applyAlignment="1">
      <alignment horizontal="center" vertical="top"/>
    </xf>
    <xf numFmtId="3" fontId="6" fillId="0" borderId="52" xfId="0" applyNumberFormat="1" applyFont="1" applyBorder="1" applyAlignment="1">
      <alignment horizontal="center" vertical="top"/>
    </xf>
    <xf numFmtId="3" fontId="6" fillId="0" borderId="17" xfId="0" applyNumberFormat="1" applyFont="1" applyBorder="1" applyAlignment="1">
      <alignment horizontal="center" vertical="top"/>
    </xf>
    <xf numFmtId="3" fontId="6" fillId="0" borderId="8" xfId="0" applyNumberFormat="1" applyFont="1" applyBorder="1" applyAlignment="1">
      <alignment horizontal="center" vertical="top"/>
    </xf>
    <xf numFmtId="3" fontId="6" fillId="0" borderId="0" xfId="0" applyNumberFormat="1" applyFont="1" applyBorder="1" applyAlignment="1">
      <alignment horizontal="center" vertical="top"/>
    </xf>
    <xf numFmtId="3" fontId="6" fillId="0" borderId="67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15" fillId="0" borderId="65" xfId="0" applyNumberFormat="1" applyFont="1" applyBorder="1" applyAlignment="1">
      <alignment horizontal="center" vertical="top"/>
    </xf>
    <xf numFmtId="3" fontId="15" fillId="0" borderId="74" xfId="0" applyNumberFormat="1" applyFont="1" applyBorder="1" applyAlignment="1">
      <alignment horizontal="center" vertical="top"/>
    </xf>
    <xf numFmtId="3" fontId="15" fillId="0" borderId="69" xfId="0" applyNumberFormat="1" applyFont="1" applyBorder="1" applyAlignment="1">
      <alignment horizontal="center" vertical="top"/>
    </xf>
    <xf numFmtId="3" fontId="15" fillId="0" borderId="56" xfId="0" applyNumberFormat="1" applyFont="1" applyBorder="1" applyAlignment="1">
      <alignment horizontal="center" vertical="top"/>
    </xf>
    <xf numFmtId="3" fontId="15" fillId="0" borderId="60" xfId="0" applyNumberFormat="1" applyFont="1" applyBorder="1" applyAlignment="1">
      <alignment horizontal="center" vertical="top"/>
    </xf>
    <xf numFmtId="3" fontId="15" fillId="0" borderId="75" xfId="0" applyNumberFormat="1" applyFont="1" applyBorder="1" applyAlignment="1">
      <alignment horizontal="center" vertical="top"/>
    </xf>
    <xf numFmtId="3" fontId="15" fillId="0" borderId="26" xfId="0" applyNumberFormat="1" applyFont="1" applyBorder="1" applyAlignment="1">
      <alignment horizontal="center" vertical="top"/>
    </xf>
    <xf numFmtId="3" fontId="15" fillId="0" borderId="71" xfId="0" applyNumberFormat="1" applyFont="1" applyBorder="1" applyAlignment="1">
      <alignment horizontal="center" vertical="top"/>
    </xf>
    <xf numFmtId="3" fontId="15" fillId="7" borderId="59" xfId="0" applyNumberFormat="1" applyFont="1" applyFill="1" applyBorder="1" applyAlignment="1">
      <alignment horizontal="center" vertical="top"/>
    </xf>
    <xf numFmtId="3" fontId="15" fillId="0" borderId="59" xfId="0" applyNumberFormat="1" applyFont="1" applyBorder="1" applyAlignment="1">
      <alignment horizontal="center" vertical="top"/>
    </xf>
    <xf numFmtId="3" fontId="15" fillId="7" borderId="27" xfId="0" applyNumberFormat="1" applyFont="1" applyFill="1" applyBorder="1" applyAlignment="1">
      <alignment horizontal="center" vertical="top"/>
    </xf>
    <xf numFmtId="3" fontId="15" fillId="0" borderId="50" xfId="0" applyNumberFormat="1" applyFont="1" applyBorder="1" applyAlignment="1">
      <alignment horizontal="center" vertical="top"/>
    </xf>
    <xf numFmtId="3" fontId="15" fillId="7" borderId="10" xfId="0" applyNumberFormat="1" applyFont="1" applyFill="1" applyBorder="1" applyAlignment="1">
      <alignment vertical="top" wrapText="1"/>
    </xf>
    <xf numFmtId="3" fontId="14" fillId="3" borderId="56" xfId="0" applyNumberFormat="1" applyFont="1" applyFill="1" applyBorder="1" applyAlignment="1">
      <alignment vertical="top"/>
    </xf>
    <xf numFmtId="3" fontId="16" fillId="0" borderId="0" xfId="0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 vertical="top"/>
    </xf>
    <xf numFmtId="3" fontId="16" fillId="0" borderId="0" xfId="0" applyNumberFormat="1" applyFont="1" applyAlignment="1">
      <alignment horizontal="center"/>
    </xf>
    <xf numFmtId="3" fontId="1" fillId="3" borderId="20" xfId="0" applyNumberFormat="1" applyFont="1" applyFill="1" applyBorder="1" applyAlignment="1">
      <alignment vertical="top"/>
    </xf>
    <xf numFmtId="165" fontId="5" fillId="8" borderId="46" xfId="0" applyNumberFormat="1" applyFont="1" applyFill="1" applyBorder="1" applyAlignment="1">
      <alignment horizontal="center" vertical="top"/>
    </xf>
    <xf numFmtId="165" fontId="6" fillId="0" borderId="8" xfId="0" applyNumberFormat="1" applyFont="1" applyFill="1" applyBorder="1" applyAlignment="1">
      <alignment horizontal="center" vertical="top"/>
    </xf>
    <xf numFmtId="165" fontId="5" fillId="5" borderId="33" xfId="0" applyNumberFormat="1" applyFont="1" applyFill="1" applyBorder="1" applyAlignment="1">
      <alignment horizontal="center" vertical="top"/>
    </xf>
    <xf numFmtId="165" fontId="5" fillId="8" borderId="33" xfId="0" applyNumberFormat="1" applyFont="1" applyFill="1" applyBorder="1" applyAlignment="1">
      <alignment horizontal="center" vertical="top"/>
    </xf>
    <xf numFmtId="165" fontId="6" fillId="4" borderId="57" xfId="0" applyNumberFormat="1" applyFont="1" applyFill="1" applyBorder="1" applyAlignment="1">
      <alignment horizontal="center" vertical="top" wrapText="1"/>
    </xf>
    <xf numFmtId="165" fontId="2" fillId="3" borderId="33" xfId="0" applyNumberFormat="1" applyFont="1" applyFill="1" applyBorder="1" applyAlignment="1">
      <alignment horizontal="center" vertical="top" wrapText="1"/>
    </xf>
    <xf numFmtId="165" fontId="2" fillId="2" borderId="58" xfId="0" applyNumberFormat="1" applyFont="1" applyFill="1" applyBorder="1" applyAlignment="1">
      <alignment horizontal="center" vertical="top" wrapText="1"/>
    </xf>
    <xf numFmtId="165" fontId="2" fillId="5" borderId="33" xfId="0" applyNumberFormat="1" applyFont="1" applyFill="1" applyBorder="1" applyAlignment="1">
      <alignment horizontal="center" vertical="top"/>
    </xf>
    <xf numFmtId="165" fontId="6" fillId="0" borderId="28" xfId="0" applyNumberFormat="1" applyFont="1" applyFill="1" applyBorder="1" applyAlignment="1">
      <alignment horizontal="center" vertical="top"/>
    </xf>
    <xf numFmtId="165" fontId="6" fillId="0" borderId="47" xfId="0" applyNumberFormat="1" applyFont="1" applyFill="1" applyBorder="1" applyAlignment="1">
      <alignment horizontal="center" vertical="top"/>
    </xf>
    <xf numFmtId="165" fontId="6" fillId="4" borderId="7" xfId="0" applyNumberFormat="1" applyFont="1" applyFill="1" applyBorder="1" applyAlignment="1">
      <alignment horizontal="center" vertical="top" wrapText="1"/>
    </xf>
    <xf numFmtId="165" fontId="6" fillId="4" borderId="24" xfId="0" applyNumberFormat="1" applyFont="1" applyFill="1" applyBorder="1" applyAlignment="1">
      <alignment horizontal="center" vertical="top" wrapText="1"/>
    </xf>
    <xf numFmtId="165" fontId="6" fillId="0" borderId="64" xfId="1" applyNumberFormat="1" applyFont="1" applyFill="1" applyBorder="1" applyAlignment="1">
      <alignment horizontal="center" vertical="top"/>
    </xf>
    <xf numFmtId="165" fontId="6" fillId="0" borderId="44" xfId="0" applyNumberFormat="1" applyFont="1" applyFill="1" applyBorder="1" applyAlignment="1">
      <alignment horizontal="center" vertical="top"/>
    </xf>
    <xf numFmtId="3" fontId="6" fillId="0" borderId="51" xfId="0" applyNumberFormat="1" applyFont="1" applyFill="1" applyBorder="1" applyAlignment="1">
      <alignment horizontal="center" vertical="top" wrapText="1"/>
    </xf>
    <xf numFmtId="165" fontId="6" fillId="0" borderId="49" xfId="0" applyNumberFormat="1" applyFont="1" applyFill="1" applyBorder="1" applyAlignment="1">
      <alignment horizontal="center" vertical="top"/>
    </xf>
    <xf numFmtId="3" fontId="6" fillId="0" borderId="30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Fill="1" applyBorder="1" applyAlignment="1">
      <alignment horizontal="center" vertical="top" wrapText="1"/>
    </xf>
    <xf numFmtId="3" fontId="6" fillId="0" borderId="44" xfId="0" applyNumberFormat="1" applyFont="1" applyFill="1" applyBorder="1" applyAlignment="1">
      <alignment horizontal="center" vertical="top" wrapText="1"/>
    </xf>
    <xf numFmtId="165" fontId="6" fillId="7" borderId="49" xfId="1" applyNumberFormat="1" applyFont="1" applyFill="1" applyBorder="1" applyAlignment="1">
      <alignment horizontal="center" vertical="top"/>
    </xf>
    <xf numFmtId="3" fontId="14" fillId="0" borderId="58" xfId="0" applyNumberFormat="1" applyFont="1" applyBorder="1" applyAlignment="1">
      <alignment horizontal="center" vertical="center" textRotation="90" wrapText="1"/>
    </xf>
    <xf numFmtId="164" fontId="6" fillId="0" borderId="11" xfId="0" applyNumberFormat="1" applyFont="1" applyBorder="1" applyAlignment="1">
      <alignment horizontal="center" vertical="center" textRotation="90" wrapText="1"/>
    </xf>
    <xf numFmtId="165" fontId="6" fillId="0" borderId="23" xfId="0" applyNumberFormat="1" applyFont="1" applyBorder="1" applyAlignment="1">
      <alignment horizontal="center" vertical="center" textRotation="90" wrapText="1"/>
    </xf>
    <xf numFmtId="3" fontId="6" fillId="0" borderId="58" xfId="0" applyNumberFormat="1" applyFont="1" applyBorder="1" applyAlignment="1">
      <alignment horizontal="center" vertical="center" textRotation="90" wrapText="1"/>
    </xf>
    <xf numFmtId="3" fontId="6" fillId="0" borderId="20" xfId="0" applyNumberFormat="1" applyFont="1" applyBorder="1" applyAlignment="1">
      <alignment horizontal="center" vertical="center" textRotation="90" wrapText="1"/>
    </xf>
    <xf numFmtId="165" fontId="8" fillId="0" borderId="57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center" wrapText="1"/>
    </xf>
    <xf numFmtId="165" fontId="6" fillId="0" borderId="25" xfId="0" applyNumberFormat="1" applyFont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textRotation="90" wrapText="1"/>
    </xf>
    <xf numFmtId="165" fontId="6" fillId="0" borderId="66" xfId="0" applyNumberFormat="1" applyFont="1" applyFill="1" applyBorder="1" applyAlignment="1">
      <alignment horizontal="center" vertical="top"/>
    </xf>
    <xf numFmtId="165" fontId="6" fillId="0" borderId="41" xfId="0" applyNumberFormat="1" applyFont="1" applyFill="1" applyBorder="1" applyAlignment="1">
      <alignment horizontal="center" vertical="top"/>
    </xf>
    <xf numFmtId="3" fontId="4" fillId="0" borderId="18" xfId="0" applyNumberFormat="1" applyFont="1" applyBorder="1"/>
    <xf numFmtId="3" fontId="6" fillId="0" borderId="58" xfId="0" applyNumberFormat="1" applyFont="1" applyBorder="1" applyAlignment="1">
      <alignment horizontal="center" vertical="top"/>
    </xf>
    <xf numFmtId="3" fontId="15" fillId="0" borderId="5" xfId="0" applyNumberFormat="1" applyFont="1" applyBorder="1" applyAlignment="1">
      <alignment horizontal="center" vertical="top"/>
    </xf>
    <xf numFmtId="3" fontId="6" fillId="0" borderId="38" xfId="0" applyNumberFormat="1" applyFont="1" applyBorder="1" applyAlignment="1">
      <alignment vertical="top"/>
    </xf>
    <xf numFmtId="49" fontId="6" fillId="0" borderId="38" xfId="0" applyNumberFormat="1" applyFont="1" applyBorder="1" applyAlignment="1">
      <alignment vertical="top"/>
    </xf>
    <xf numFmtId="3" fontId="2" fillId="0" borderId="17" xfId="0" applyNumberFormat="1" applyFont="1" applyFill="1" applyBorder="1" applyAlignment="1">
      <alignment vertical="center" textRotation="90" wrapText="1"/>
    </xf>
    <xf numFmtId="3" fontId="5" fillId="0" borderId="16" xfId="0" applyNumberFormat="1" applyFont="1" applyBorder="1" applyAlignment="1">
      <alignment vertical="top"/>
    </xf>
    <xf numFmtId="3" fontId="15" fillId="0" borderId="3" xfId="0" applyNumberFormat="1" applyFont="1" applyBorder="1" applyAlignment="1">
      <alignment horizontal="center" vertical="top"/>
    </xf>
    <xf numFmtId="3" fontId="15" fillId="7" borderId="76" xfId="0" applyNumberFormat="1" applyFont="1" applyFill="1" applyBorder="1" applyAlignment="1">
      <alignment horizontal="center" vertical="top"/>
    </xf>
    <xf numFmtId="3" fontId="15" fillId="0" borderId="9" xfId="0" applyNumberFormat="1" applyFont="1" applyBorder="1" applyAlignment="1">
      <alignment vertical="top"/>
    </xf>
    <xf numFmtId="3" fontId="6" fillId="0" borderId="10" xfId="0" applyNumberFormat="1" applyFont="1" applyBorder="1" applyAlignment="1">
      <alignment vertical="top"/>
    </xf>
    <xf numFmtId="49" fontId="6" fillId="0" borderId="10" xfId="0" applyNumberFormat="1" applyFont="1" applyBorder="1" applyAlignment="1">
      <alignment vertical="top"/>
    </xf>
    <xf numFmtId="49" fontId="6" fillId="0" borderId="20" xfId="0" applyNumberFormat="1" applyFont="1" applyBorder="1" applyAlignment="1">
      <alignment vertical="top"/>
    </xf>
    <xf numFmtId="3" fontId="6" fillId="0" borderId="27" xfId="0" applyNumberFormat="1" applyFont="1" applyBorder="1" applyAlignment="1">
      <alignment vertical="top"/>
    </xf>
    <xf numFmtId="3" fontId="6" fillId="0" borderId="48" xfId="0" applyNumberFormat="1" applyFont="1" applyBorder="1" applyAlignment="1">
      <alignment vertical="top"/>
    </xf>
    <xf numFmtId="3" fontId="6" fillId="0" borderId="58" xfId="0" applyNumberFormat="1" applyFont="1" applyBorder="1" applyAlignment="1">
      <alignment vertical="top"/>
    </xf>
    <xf numFmtId="3" fontId="6" fillId="0" borderId="20" xfId="0" applyNumberFormat="1" applyFont="1" applyBorder="1" applyAlignment="1">
      <alignment vertical="top"/>
    </xf>
    <xf numFmtId="3" fontId="6" fillId="0" borderId="53" xfId="0" applyNumberFormat="1" applyFont="1" applyBorder="1" applyAlignment="1">
      <alignment vertical="top"/>
    </xf>
    <xf numFmtId="3" fontId="6" fillId="0" borderId="40" xfId="0" applyNumberFormat="1" applyFont="1" applyBorder="1" applyAlignment="1">
      <alignment vertical="top"/>
    </xf>
    <xf numFmtId="3" fontId="15" fillId="0" borderId="45" xfId="0" applyNumberFormat="1" applyFont="1" applyBorder="1" applyAlignment="1">
      <alignment horizontal="center" vertical="top"/>
    </xf>
    <xf numFmtId="3" fontId="15" fillId="0" borderId="9" xfId="0" applyNumberFormat="1" applyFont="1" applyBorder="1" applyAlignment="1">
      <alignment horizontal="center" vertical="top"/>
    </xf>
    <xf numFmtId="3" fontId="6" fillId="0" borderId="38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67" xfId="0" applyNumberFormat="1" applyFont="1" applyFill="1" applyBorder="1" applyAlignment="1">
      <alignment horizontal="center" vertical="top"/>
    </xf>
    <xf numFmtId="165" fontId="6" fillId="0" borderId="78" xfId="0" applyNumberFormat="1" applyFont="1" applyFill="1" applyBorder="1" applyAlignment="1">
      <alignment horizontal="center" vertical="top"/>
    </xf>
    <xf numFmtId="165" fontId="6" fillId="0" borderId="29" xfId="0" applyNumberFormat="1" applyFont="1" applyFill="1" applyBorder="1" applyAlignment="1">
      <alignment horizontal="center" vertical="top"/>
    </xf>
    <xf numFmtId="3" fontId="6" fillId="0" borderId="57" xfId="0" applyNumberFormat="1" applyFont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3" fontId="6" fillId="0" borderId="73" xfId="0" applyNumberFormat="1" applyFont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49" fontId="2" fillId="3" borderId="6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49" fontId="2" fillId="3" borderId="10" xfId="0" applyNumberFormat="1" applyFont="1" applyFill="1" applyBorder="1" applyAlignment="1">
      <alignment horizontal="center" vertical="top"/>
    </xf>
    <xf numFmtId="165" fontId="6" fillId="0" borderId="77" xfId="0" applyNumberFormat="1" applyFont="1" applyFill="1" applyBorder="1" applyAlignment="1">
      <alignment horizontal="center" vertical="top"/>
    </xf>
    <xf numFmtId="3" fontId="15" fillId="0" borderId="76" xfId="0" applyNumberFormat="1" applyFont="1" applyBorder="1" applyAlignment="1">
      <alignment horizontal="center" vertical="top"/>
    </xf>
    <xf numFmtId="3" fontId="6" fillId="0" borderId="27" xfId="0" applyNumberFormat="1" applyFont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25" xfId="0" applyNumberFormat="1" applyFont="1" applyFill="1" applyBorder="1" applyAlignment="1">
      <alignment horizontal="center" vertical="top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30" xfId="0" applyNumberFormat="1" applyFont="1" applyFill="1" applyBorder="1" applyAlignment="1">
      <alignment horizontal="center" vertical="top"/>
    </xf>
    <xf numFmtId="3" fontId="15" fillId="0" borderId="38" xfId="0" applyNumberFormat="1" applyFont="1" applyBorder="1" applyAlignment="1">
      <alignment horizontal="center" vertical="top"/>
    </xf>
    <xf numFmtId="3" fontId="15" fillId="0" borderId="29" xfId="0" applyNumberFormat="1" applyFont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3" fontId="6" fillId="0" borderId="66" xfId="0" applyNumberFormat="1" applyFont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3" fontId="6" fillId="0" borderId="67" xfId="0" applyNumberFormat="1" applyFont="1" applyFill="1" applyBorder="1" applyAlignment="1">
      <alignment horizontal="center" vertical="top" wrapText="1"/>
    </xf>
    <xf numFmtId="3" fontId="5" fillId="8" borderId="70" xfId="0" applyNumberFormat="1" applyFont="1" applyFill="1" applyBorder="1" applyAlignment="1">
      <alignment horizontal="right" vertical="top" wrapText="1"/>
    </xf>
    <xf numFmtId="3" fontId="5" fillId="0" borderId="16" xfId="0" applyNumberFormat="1" applyFont="1" applyBorder="1" applyAlignment="1">
      <alignment horizontal="center" vertical="top"/>
    </xf>
    <xf numFmtId="164" fontId="8" fillId="0" borderId="65" xfId="0" applyNumberFormat="1" applyFont="1" applyBorder="1" applyAlignment="1">
      <alignment horizontal="center" vertical="top" wrapText="1"/>
    </xf>
    <xf numFmtId="165" fontId="5" fillId="5" borderId="37" xfId="0" applyNumberFormat="1" applyFont="1" applyFill="1" applyBorder="1" applyAlignment="1">
      <alignment horizontal="center" vertical="top"/>
    </xf>
    <xf numFmtId="165" fontId="5" fillId="8" borderId="37" xfId="0" applyNumberFormat="1" applyFont="1" applyFill="1" applyBorder="1" applyAlignment="1">
      <alignment horizontal="center" vertical="top"/>
    </xf>
    <xf numFmtId="3" fontId="2" fillId="8" borderId="70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left" vertical="top" wrapText="1"/>
    </xf>
    <xf numFmtId="3" fontId="5" fillId="0" borderId="16" xfId="0" applyNumberFormat="1" applyFont="1" applyBorder="1" applyAlignment="1">
      <alignment horizontal="center" vertical="top"/>
    </xf>
    <xf numFmtId="3" fontId="5" fillId="0" borderId="21" xfId="0" applyNumberFormat="1" applyFont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3" fontId="6" fillId="0" borderId="27" xfId="0" applyNumberFormat="1" applyFont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165" fontId="6" fillId="0" borderId="25" xfId="0" applyNumberFormat="1" applyFont="1" applyFill="1" applyBorder="1" applyAlignment="1">
      <alignment horizontal="center" vertical="top"/>
    </xf>
    <xf numFmtId="165" fontId="6" fillId="0" borderId="16" xfId="0" applyNumberFormat="1" applyFont="1" applyFill="1" applyBorder="1" applyAlignment="1">
      <alignment horizontal="center" vertical="top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3" fontId="6" fillId="0" borderId="38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3" fontId="6" fillId="0" borderId="57" xfId="0" applyNumberFormat="1" applyFont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3" fontId="6" fillId="0" borderId="10" xfId="0" applyNumberFormat="1" applyFont="1" applyBorder="1" applyAlignment="1">
      <alignment horizontal="center" vertical="top"/>
    </xf>
    <xf numFmtId="3" fontId="6" fillId="0" borderId="20" xfId="0" applyNumberFormat="1" applyFont="1" applyBorder="1" applyAlignment="1">
      <alignment horizontal="center" vertical="top"/>
    </xf>
    <xf numFmtId="3" fontId="5" fillId="7" borderId="73" xfId="0" applyNumberFormat="1" applyFont="1" applyFill="1" applyBorder="1" applyAlignment="1">
      <alignment vertical="top" wrapText="1"/>
    </xf>
    <xf numFmtId="3" fontId="6" fillId="0" borderId="52" xfId="0" applyNumberFormat="1" applyFont="1" applyFill="1" applyBorder="1" applyAlignment="1">
      <alignment horizontal="left" vertical="top" wrapText="1"/>
    </xf>
    <xf numFmtId="3" fontId="6" fillId="7" borderId="53" xfId="0" applyNumberFormat="1" applyFont="1" applyFill="1" applyBorder="1" applyAlignment="1">
      <alignment horizontal="left" vertical="top" wrapText="1"/>
    </xf>
    <xf numFmtId="3" fontId="6" fillId="7" borderId="73" xfId="0" applyNumberFormat="1" applyFont="1" applyFill="1" applyBorder="1" applyAlignment="1">
      <alignment vertical="top" wrapText="1"/>
    </xf>
    <xf numFmtId="165" fontId="5" fillId="5" borderId="36" xfId="0" applyNumberFormat="1" applyFont="1" applyFill="1" applyBorder="1" applyAlignment="1">
      <alignment horizontal="center" vertical="top"/>
    </xf>
    <xf numFmtId="165" fontId="6" fillId="0" borderId="11" xfId="0" applyNumberFormat="1" applyFont="1" applyFill="1" applyBorder="1" applyAlignment="1">
      <alignment horizontal="center" vertical="top"/>
    </xf>
    <xf numFmtId="165" fontId="5" fillId="8" borderId="36" xfId="0" applyNumberFormat="1" applyFont="1" applyFill="1" applyBorder="1" applyAlignment="1">
      <alignment horizontal="center" vertical="top"/>
    </xf>
    <xf numFmtId="165" fontId="6" fillId="0" borderId="13" xfId="0" applyNumberFormat="1" applyFont="1" applyFill="1" applyBorder="1" applyAlignment="1">
      <alignment horizontal="center" vertical="top"/>
    </xf>
    <xf numFmtId="165" fontId="5" fillId="5" borderId="32" xfId="0" applyNumberFormat="1" applyFont="1" applyFill="1" applyBorder="1" applyAlignment="1">
      <alignment horizontal="center" vertical="top"/>
    </xf>
    <xf numFmtId="165" fontId="5" fillId="8" borderId="32" xfId="0" applyNumberFormat="1" applyFont="1" applyFill="1" applyBorder="1" applyAlignment="1">
      <alignment horizontal="center" vertical="top"/>
    </xf>
    <xf numFmtId="165" fontId="5" fillId="9" borderId="33" xfId="0" applyNumberFormat="1" applyFont="1" applyFill="1" applyBorder="1" applyAlignment="1">
      <alignment horizontal="center" vertical="top" wrapText="1"/>
    </xf>
    <xf numFmtId="165" fontId="5" fillId="9" borderId="37" xfId="0" applyNumberFormat="1" applyFont="1" applyFill="1" applyBorder="1" applyAlignment="1">
      <alignment horizontal="center" vertical="top" wrapText="1"/>
    </xf>
    <xf numFmtId="165" fontId="5" fillId="9" borderId="2" xfId="0" applyNumberFormat="1" applyFont="1" applyFill="1" applyBorder="1" applyAlignment="1">
      <alignment horizontal="center" vertical="top" wrapText="1"/>
    </xf>
    <xf numFmtId="165" fontId="5" fillId="9" borderId="32" xfId="0" applyNumberFormat="1" applyFont="1" applyFill="1" applyBorder="1" applyAlignment="1">
      <alignment horizontal="center" vertical="top" wrapText="1"/>
    </xf>
    <xf numFmtId="165" fontId="6" fillId="7" borderId="51" xfId="1" applyNumberFormat="1" applyFont="1" applyFill="1" applyBorder="1" applyAlignment="1">
      <alignment horizontal="center" vertical="top"/>
    </xf>
    <xf numFmtId="3" fontId="2" fillId="8" borderId="70" xfId="0" applyNumberFormat="1" applyFont="1" applyFill="1" applyBorder="1" applyAlignment="1">
      <alignment horizontal="center" vertical="top" wrapText="1"/>
    </xf>
    <xf numFmtId="3" fontId="6" fillId="0" borderId="38" xfId="0" applyNumberFormat="1" applyFont="1" applyBorder="1" applyAlignment="1">
      <alignment horizontal="center" vertical="top"/>
    </xf>
    <xf numFmtId="3" fontId="6" fillId="0" borderId="10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3" fontId="6" fillId="0" borderId="20" xfId="0" applyNumberFormat="1" applyFont="1" applyBorder="1" applyAlignment="1">
      <alignment horizontal="center" vertical="top"/>
    </xf>
    <xf numFmtId="3" fontId="6" fillId="0" borderId="69" xfId="0" applyNumberFormat="1" applyFont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165" fontId="6" fillId="0" borderId="16" xfId="0" applyNumberFormat="1" applyFont="1" applyFill="1" applyBorder="1" applyAlignment="1">
      <alignment horizontal="center" vertical="top"/>
    </xf>
    <xf numFmtId="3" fontId="6" fillId="0" borderId="66" xfId="0" applyNumberFormat="1" applyFont="1" applyBorder="1" applyAlignment="1">
      <alignment horizontal="center" vertical="top"/>
    </xf>
    <xf numFmtId="3" fontId="6" fillId="7" borderId="53" xfId="0" applyNumberFormat="1" applyFont="1" applyFill="1" applyBorder="1" applyAlignment="1">
      <alignment horizontal="left" vertical="top" wrapText="1"/>
    </xf>
    <xf numFmtId="3" fontId="6" fillId="0" borderId="19" xfId="0" applyNumberFormat="1" applyFont="1" applyFill="1" applyBorder="1" applyAlignment="1">
      <alignment horizontal="center" vertical="top" wrapText="1"/>
    </xf>
    <xf numFmtId="165" fontId="6" fillId="0" borderId="69" xfId="0" applyNumberFormat="1" applyFont="1" applyFill="1" applyBorder="1" applyAlignment="1">
      <alignment horizontal="center" vertical="top"/>
    </xf>
    <xf numFmtId="165" fontId="6" fillId="0" borderId="46" xfId="0" applyNumberFormat="1" applyFont="1" applyFill="1" applyBorder="1" applyAlignment="1">
      <alignment horizontal="center" vertical="top"/>
    </xf>
    <xf numFmtId="3" fontId="6" fillId="0" borderId="57" xfId="0" applyNumberFormat="1" applyFont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 vertical="top"/>
    </xf>
    <xf numFmtId="49" fontId="2" fillId="3" borderId="6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49" fontId="2" fillId="3" borderId="10" xfId="0" applyNumberFormat="1" applyFont="1" applyFill="1" applyBorder="1" applyAlignment="1">
      <alignment horizontal="center" vertical="top"/>
    </xf>
    <xf numFmtId="3" fontId="6" fillId="0" borderId="35" xfId="0" applyNumberFormat="1" applyFont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center" wrapText="1"/>
    </xf>
    <xf numFmtId="3" fontId="5" fillId="0" borderId="16" xfId="0" applyNumberFormat="1" applyFont="1" applyBorder="1" applyAlignment="1">
      <alignment horizontal="center" vertical="top"/>
    </xf>
    <xf numFmtId="3" fontId="5" fillId="0" borderId="21" xfId="0" applyNumberFormat="1" applyFont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3" fontId="6" fillId="0" borderId="16" xfId="0" applyNumberFormat="1" applyFont="1" applyBorder="1" applyAlignment="1">
      <alignment horizontal="left" vertical="top" wrapText="1"/>
    </xf>
    <xf numFmtId="3" fontId="6" fillId="0" borderId="27" xfId="0" applyNumberFormat="1" applyFont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25" xfId="0" applyNumberFormat="1" applyFont="1" applyFill="1" applyBorder="1" applyAlignment="1">
      <alignment horizontal="center" vertical="top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165" fontId="6" fillId="0" borderId="35" xfId="0" applyNumberFormat="1" applyFont="1" applyFill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3" fontId="2" fillId="0" borderId="17" xfId="0" applyNumberFormat="1" applyFont="1" applyFill="1" applyBorder="1" applyAlignment="1">
      <alignment horizontal="center" vertical="center" textRotation="90" wrapText="1"/>
    </xf>
    <xf numFmtId="3" fontId="6" fillId="7" borderId="46" xfId="0" applyNumberFormat="1" applyFont="1" applyFill="1" applyBorder="1" applyAlignment="1">
      <alignment horizontal="center" vertical="top" wrapText="1"/>
    </xf>
    <xf numFmtId="165" fontId="6" fillId="0" borderId="24" xfId="0" applyNumberFormat="1" applyFont="1" applyFill="1" applyBorder="1" applyAlignment="1">
      <alignment horizontal="center" vertical="top"/>
    </xf>
    <xf numFmtId="165" fontId="6" fillId="0" borderId="72" xfId="0" applyNumberFormat="1" applyFont="1" applyFill="1" applyBorder="1" applyAlignment="1">
      <alignment horizontal="center" vertical="top"/>
    </xf>
    <xf numFmtId="165" fontId="6" fillId="0" borderId="53" xfId="0" applyNumberFormat="1" applyFont="1" applyFill="1" applyBorder="1" applyAlignment="1">
      <alignment horizontal="center" vertical="top"/>
    </xf>
    <xf numFmtId="165" fontId="5" fillId="5" borderId="54" xfId="0" applyNumberFormat="1" applyFont="1" applyFill="1" applyBorder="1" applyAlignment="1">
      <alignment horizontal="center" vertical="top"/>
    </xf>
    <xf numFmtId="165" fontId="5" fillId="8" borderId="54" xfId="0" applyNumberFormat="1" applyFont="1" applyFill="1" applyBorder="1" applyAlignment="1">
      <alignment horizontal="center" vertical="top"/>
    </xf>
    <xf numFmtId="165" fontId="6" fillId="0" borderId="36" xfId="0" applyNumberFormat="1" applyFont="1" applyBorder="1" applyAlignment="1">
      <alignment horizontal="center" vertical="center" wrapText="1"/>
    </xf>
    <xf numFmtId="3" fontId="6" fillId="0" borderId="24" xfId="0" applyNumberFormat="1" applyFont="1" applyBorder="1" applyAlignment="1">
      <alignment vertical="top"/>
    </xf>
    <xf numFmtId="165" fontId="5" fillId="5" borderId="2" xfId="0" applyNumberFormat="1" applyFont="1" applyFill="1" applyBorder="1" applyAlignment="1">
      <alignment horizontal="center" vertical="top"/>
    </xf>
    <xf numFmtId="165" fontId="5" fillId="8" borderId="2" xfId="0" applyNumberFormat="1" applyFont="1" applyFill="1" applyBorder="1" applyAlignment="1">
      <alignment horizontal="center" vertical="top"/>
    </xf>
    <xf numFmtId="165" fontId="6" fillId="0" borderId="25" xfId="0" applyNumberFormat="1" applyFont="1" applyFill="1" applyBorder="1" applyAlignment="1">
      <alignment horizontal="center" vertical="top"/>
    </xf>
    <xf numFmtId="165" fontId="6" fillId="0" borderId="16" xfId="0" applyNumberFormat="1" applyFont="1" applyFill="1" applyBorder="1" applyAlignment="1">
      <alignment horizontal="center" vertical="top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3" fontId="6" fillId="0" borderId="38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165" fontId="6" fillId="0" borderId="78" xfId="0" applyNumberFormat="1" applyFont="1" applyFill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3" fontId="5" fillId="8" borderId="70" xfId="0" applyNumberFormat="1" applyFont="1" applyFill="1" applyBorder="1" applyAlignment="1">
      <alignment horizontal="right" vertical="top" wrapText="1"/>
    </xf>
    <xf numFmtId="165" fontId="6" fillId="0" borderId="30" xfId="0" applyNumberFormat="1" applyFont="1" applyFill="1" applyBorder="1" applyAlignment="1">
      <alignment horizontal="center" vertical="top"/>
    </xf>
    <xf numFmtId="3" fontId="6" fillId="0" borderId="7" xfId="0" applyNumberFormat="1" applyFont="1" applyFill="1" applyBorder="1" applyAlignment="1">
      <alignment horizontal="center" vertical="top" wrapText="1"/>
    </xf>
    <xf numFmtId="3" fontId="6" fillId="0" borderId="18" xfId="0" applyNumberFormat="1" applyFont="1" applyFill="1" applyBorder="1" applyAlignment="1">
      <alignment horizontal="center" vertical="top" wrapText="1"/>
    </xf>
    <xf numFmtId="3" fontId="6" fillId="0" borderId="16" xfId="0" applyNumberFormat="1" applyFont="1" applyFill="1" applyBorder="1" applyAlignment="1">
      <alignment horizontal="center" vertical="top" wrapText="1"/>
    </xf>
    <xf numFmtId="49" fontId="6" fillId="0" borderId="40" xfId="0" applyNumberFormat="1" applyFont="1" applyBorder="1" applyAlignment="1">
      <alignment vertical="top" wrapText="1"/>
    </xf>
    <xf numFmtId="3" fontId="5" fillId="0" borderId="16" xfId="0" applyNumberFormat="1" applyFont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16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69" xfId="0" applyNumberFormat="1" applyFont="1" applyFill="1" applyBorder="1" applyAlignment="1">
      <alignment horizontal="center" vertical="top"/>
    </xf>
    <xf numFmtId="165" fontId="6" fillId="0" borderId="46" xfId="0" applyNumberFormat="1" applyFont="1" applyFill="1" applyBorder="1" applyAlignment="1">
      <alignment horizontal="center" vertical="top"/>
    </xf>
    <xf numFmtId="165" fontId="6" fillId="0" borderId="38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165" fontId="6" fillId="0" borderId="35" xfId="0" applyNumberFormat="1" applyFont="1" applyFill="1" applyBorder="1" applyAlignment="1">
      <alignment horizontal="center" vertical="top"/>
    </xf>
    <xf numFmtId="3" fontId="6" fillId="0" borderId="19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 vertical="top"/>
    </xf>
    <xf numFmtId="3" fontId="6" fillId="0" borderId="38" xfId="0" applyNumberFormat="1" applyFont="1" applyBorder="1" applyAlignment="1">
      <alignment horizontal="center" vertical="top"/>
    </xf>
    <xf numFmtId="3" fontId="6" fillId="0" borderId="10" xfId="0" applyNumberFormat="1" applyFont="1" applyBorder="1" applyAlignment="1">
      <alignment horizontal="center" vertical="top"/>
    </xf>
    <xf numFmtId="3" fontId="6" fillId="0" borderId="69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3" fontId="6" fillId="0" borderId="20" xfId="0" applyNumberFormat="1" applyFont="1" applyBorder="1" applyAlignment="1">
      <alignment horizontal="center" vertical="top"/>
    </xf>
    <xf numFmtId="3" fontId="2" fillId="0" borderId="17" xfId="0" applyNumberFormat="1" applyFont="1" applyFill="1" applyBorder="1" applyAlignment="1">
      <alignment horizontal="center" vertical="center" textRotation="90" wrapText="1"/>
    </xf>
    <xf numFmtId="3" fontId="6" fillId="0" borderId="16" xfId="0" applyNumberFormat="1" applyFont="1" applyBorder="1" applyAlignment="1">
      <alignment horizontal="left" vertical="top" wrapText="1"/>
    </xf>
    <xf numFmtId="3" fontId="6" fillId="0" borderId="10" xfId="0" applyNumberFormat="1" applyFont="1" applyFill="1" applyBorder="1" applyAlignment="1">
      <alignment horizontal="left" vertical="top" wrapText="1"/>
    </xf>
    <xf numFmtId="165" fontId="6" fillId="0" borderId="16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3" borderId="6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49" fontId="2" fillId="3" borderId="10" xfId="0" applyNumberFormat="1" applyFont="1" applyFill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165" fontId="6" fillId="0" borderId="25" xfId="0" applyNumberFormat="1" applyFont="1" applyFill="1" applyBorder="1" applyAlignment="1">
      <alignment horizontal="center" vertical="top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3" fontId="5" fillId="0" borderId="16" xfId="0" applyNumberFormat="1" applyFont="1" applyBorder="1" applyAlignment="1">
      <alignment horizontal="center" vertical="top"/>
    </xf>
    <xf numFmtId="3" fontId="8" fillId="0" borderId="8" xfId="0" applyNumberFormat="1" applyFont="1" applyFill="1" applyBorder="1" applyAlignment="1">
      <alignment horizontal="center" vertical="center" textRotation="90" wrapText="1"/>
    </xf>
    <xf numFmtId="3" fontId="5" fillId="0" borderId="25" xfId="0" applyNumberFormat="1" applyFont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left" vertical="top" wrapText="1"/>
    </xf>
    <xf numFmtId="165" fontId="6" fillId="0" borderId="15" xfId="0" applyNumberFormat="1" applyFont="1" applyFill="1" applyBorder="1" applyAlignment="1">
      <alignment horizontal="center" vertical="top"/>
    </xf>
    <xf numFmtId="3" fontId="5" fillId="8" borderId="70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165" fontId="6" fillId="0" borderId="35" xfId="0" applyNumberFormat="1" applyFont="1" applyFill="1" applyBorder="1" applyAlignment="1">
      <alignment horizontal="center" vertical="top"/>
    </xf>
    <xf numFmtId="165" fontId="6" fillId="0" borderId="30" xfId="0" applyNumberFormat="1" applyFont="1" applyFill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3" fontId="6" fillId="0" borderId="66" xfId="0" applyNumberFormat="1" applyFont="1" applyBorder="1" applyAlignment="1">
      <alignment horizontal="center" vertical="top"/>
    </xf>
    <xf numFmtId="165" fontId="6" fillId="0" borderId="69" xfId="0" applyNumberFormat="1" applyFont="1" applyFill="1" applyBorder="1" applyAlignment="1">
      <alignment horizontal="center" vertical="top"/>
    </xf>
    <xf numFmtId="165" fontId="6" fillId="0" borderId="67" xfId="0" applyNumberFormat="1" applyFont="1" applyFill="1" applyBorder="1" applyAlignment="1">
      <alignment horizontal="center" vertical="top"/>
    </xf>
    <xf numFmtId="165" fontId="6" fillId="0" borderId="46" xfId="0" applyNumberFormat="1" applyFont="1" applyFill="1" applyBorder="1" applyAlignment="1">
      <alignment horizontal="center" vertical="top"/>
    </xf>
    <xf numFmtId="165" fontId="6" fillId="0" borderId="38" xfId="0" applyNumberFormat="1" applyFont="1" applyFill="1" applyBorder="1" applyAlignment="1">
      <alignment horizontal="center" vertical="top"/>
    </xf>
    <xf numFmtId="165" fontId="6" fillId="0" borderId="29" xfId="0" applyNumberFormat="1" applyFont="1" applyFill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165" fontId="6" fillId="0" borderId="52" xfId="0" applyNumberFormat="1" applyFont="1" applyFill="1" applyBorder="1" applyAlignment="1">
      <alignment horizontal="center" vertical="top"/>
    </xf>
    <xf numFmtId="3" fontId="6" fillId="0" borderId="19" xfId="0" applyNumberFormat="1" applyFont="1" applyFill="1" applyBorder="1" applyAlignment="1">
      <alignment vertical="top" wrapText="1"/>
    </xf>
    <xf numFmtId="165" fontId="6" fillId="0" borderId="18" xfId="0" applyNumberFormat="1" applyFont="1" applyFill="1" applyBorder="1" applyAlignment="1">
      <alignment vertical="top"/>
    </xf>
    <xf numFmtId="165" fontId="6" fillId="0" borderId="15" xfId="0" applyNumberFormat="1" applyFont="1" applyFill="1" applyBorder="1" applyAlignment="1">
      <alignment vertical="top"/>
    </xf>
    <xf numFmtId="165" fontId="6" fillId="0" borderId="0" xfId="0" applyNumberFormat="1" applyFont="1" applyFill="1" applyBorder="1" applyAlignment="1">
      <alignment vertical="top"/>
    </xf>
    <xf numFmtId="165" fontId="6" fillId="0" borderId="4" xfId="0" applyNumberFormat="1" applyFont="1" applyFill="1" applyBorder="1" applyAlignment="1">
      <alignment vertical="top"/>
    </xf>
    <xf numFmtId="165" fontId="6" fillId="0" borderId="16" xfId="0" applyNumberFormat="1" applyFont="1" applyFill="1" applyBorder="1" applyAlignment="1">
      <alignment vertical="top"/>
    </xf>
    <xf numFmtId="49" fontId="2" fillId="3" borderId="29" xfId="0" applyNumberFormat="1" applyFont="1" applyFill="1" applyBorder="1" applyAlignment="1">
      <alignment horizontal="center" vertical="top"/>
    </xf>
    <xf numFmtId="49" fontId="2" fillId="2" borderId="77" xfId="0" applyNumberFormat="1" applyFont="1" applyFill="1" applyBorder="1" applyAlignment="1">
      <alignment horizontal="center" vertical="top"/>
    </xf>
    <xf numFmtId="49" fontId="5" fillId="0" borderId="29" xfId="0" applyNumberFormat="1" applyFont="1" applyBorder="1" applyAlignment="1">
      <alignment horizontal="center" vertical="top"/>
    </xf>
    <xf numFmtId="3" fontId="6" fillId="0" borderId="19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 vertical="top"/>
    </xf>
    <xf numFmtId="165" fontId="6" fillId="0" borderId="16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top"/>
    </xf>
    <xf numFmtId="3" fontId="6" fillId="7" borderId="17" xfId="0" applyNumberFormat="1" applyFont="1" applyFill="1" applyBorder="1" applyAlignment="1">
      <alignment vertical="top" wrapText="1"/>
    </xf>
    <xf numFmtId="3" fontId="6" fillId="0" borderId="16" xfId="0" applyNumberFormat="1" applyFont="1" applyBorder="1" applyAlignment="1">
      <alignment vertical="top" wrapText="1"/>
    </xf>
    <xf numFmtId="3" fontId="15" fillId="0" borderId="3" xfId="0" applyNumberFormat="1" applyFont="1" applyBorder="1" applyAlignment="1">
      <alignment vertical="top"/>
    </xf>
    <xf numFmtId="3" fontId="6" fillId="0" borderId="4" xfId="0" applyNumberFormat="1" applyFont="1" applyBorder="1" applyAlignment="1">
      <alignment vertical="top"/>
    </xf>
    <xf numFmtId="49" fontId="6" fillId="0" borderId="4" xfId="0" applyNumberFormat="1" applyFont="1" applyBorder="1" applyAlignment="1">
      <alignment vertical="top"/>
    </xf>
    <xf numFmtId="49" fontId="6" fillId="0" borderId="15" xfId="0" applyNumberFormat="1" applyFont="1" applyBorder="1" applyAlignment="1">
      <alignment vertical="top"/>
    </xf>
    <xf numFmtId="49" fontId="2" fillId="2" borderId="77" xfId="0" applyNumberFormat="1" applyFont="1" applyFill="1" applyBorder="1" applyAlignment="1">
      <alignment vertical="top"/>
    </xf>
    <xf numFmtId="49" fontId="5" fillId="0" borderId="73" xfId="0" applyNumberFormat="1" applyFont="1" applyBorder="1" applyAlignment="1">
      <alignment vertical="top"/>
    </xf>
    <xf numFmtId="3" fontId="2" fillId="0" borderId="73" xfId="0" applyNumberFormat="1" applyFont="1" applyFill="1" applyBorder="1" applyAlignment="1">
      <alignment vertical="center" textRotation="90" wrapText="1"/>
    </xf>
    <xf numFmtId="3" fontId="5" fillId="0" borderId="30" xfId="0" applyNumberFormat="1" applyFont="1" applyBorder="1" applyAlignment="1">
      <alignment vertical="top"/>
    </xf>
    <xf numFmtId="3" fontId="6" fillId="0" borderId="78" xfId="0" applyNumberFormat="1" applyFont="1" applyFill="1" applyBorder="1" applyAlignment="1">
      <alignment vertical="top" wrapText="1"/>
    </xf>
    <xf numFmtId="165" fontId="6" fillId="0" borderId="41" xfId="0" applyNumberFormat="1" applyFont="1" applyFill="1" applyBorder="1" applyAlignment="1">
      <alignment vertical="top"/>
    </xf>
    <xf numFmtId="165" fontId="6" fillId="0" borderId="66" xfId="0" applyNumberFormat="1" applyFont="1" applyFill="1" applyBorder="1" applyAlignment="1">
      <alignment vertical="top"/>
    </xf>
    <xf numFmtId="165" fontId="6" fillId="0" borderId="67" xfId="0" applyNumberFormat="1" applyFont="1" applyFill="1" applyBorder="1" applyAlignment="1">
      <alignment vertical="top"/>
    </xf>
    <xf numFmtId="165" fontId="6" fillId="0" borderId="29" xfId="0" applyNumberFormat="1" applyFont="1" applyFill="1" applyBorder="1" applyAlignment="1">
      <alignment vertical="top"/>
    </xf>
    <xf numFmtId="165" fontId="6" fillId="0" borderId="30" xfId="0" applyNumberFormat="1" applyFont="1" applyFill="1" applyBorder="1" applyAlignment="1">
      <alignment vertical="top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wrapText="1"/>
    </xf>
    <xf numFmtId="3" fontId="4" fillId="0" borderId="0" xfId="0" applyNumberFormat="1" applyFont="1" applyFill="1" applyBorder="1"/>
    <xf numFmtId="3" fontId="6" fillId="0" borderId="27" xfId="0" applyNumberFormat="1" applyFont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top"/>
    </xf>
    <xf numFmtId="3" fontId="6" fillId="0" borderId="23" xfId="0" applyNumberFormat="1" applyFont="1" applyBorder="1" applyAlignment="1">
      <alignment horizontal="center" vertical="top"/>
    </xf>
    <xf numFmtId="3" fontId="8" fillId="0" borderId="8" xfId="0" applyNumberFormat="1" applyFont="1" applyFill="1" applyBorder="1" applyAlignment="1">
      <alignment horizontal="center" vertical="center" textRotation="90" wrapText="1"/>
    </xf>
    <xf numFmtId="3" fontId="5" fillId="0" borderId="25" xfId="0" applyNumberFormat="1" applyFont="1" applyBorder="1" applyAlignment="1">
      <alignment horizontal="center" vertical="top"/>
    </xf>
    <xf numFmtId="3" fontId="5" fillId="0" borderId="16" xfId="0" applyNumberFormat="1" applyFont="1" applyBorder="1" applyAlignment="1">
      <alignment horizontal="center" vertical="top"/>
    </xf>
    <xf numFmtId="3" fontId="5" fillId="0" borderId="21" xfId="0" applyNumberFormat="1" applyFont="1" applyBorder="1" applyAlignment="1">
      <alignment horizontal="center" vertical="top"/>
    </xf>
    <xf numFmtId="3" fontId="6" fillId="0" borderId="35" xfId="0" applyNumberFormat="1" applyFont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3" fontId="6" fillId="0" borderId="16" xfId="0" applyNumberFormat="1" applyFont="1" applyBorder="1" applyAlignment="1">
      <alignment horizontal="left" vertical="top" wrapText="1"/>
    </xf>
    <xf numFmtId="165" fontId="6" fillId="0" borderId="0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 vertical="top"/>
    </xf>
    <xf numFmtId="49" fontId="2" fillId="3" borderId="6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49" fontId="2" fillId="3" borderId="10" xfId="0" applyNumberFormat="1" applyFont="1" applyFill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3" fontId="6" fillId="0" borderId="19" xfId="0" applyNumberFormat="1" applyFont="1" applyFill="1" applyBorder="1" applyAlignment="1">
      <alignment horizontal="center" vertical="top" wrapText="1"/>
    </xf>
    <xf numFmtId="3" fontId="2" fillId="8" borderId="70" xfId="0" applyNumberFormat="1" applyFont="1" applyFill="1" applyBorder="1" applyAlignment="1">
      <alignment horizontal="center" vertical="top" wrapText="1"/>
    </xf>
    <xf numFmtId="3" fontId="2" fillId="0" borderId="17" xfId="0" applyNumberFormat="1" applyFont="1" applyFill="1" applyBorder="1" applyAlignment="1">
      <alignment horizontal="center" vertical="center" textRotation="90" wrapText="1"/>
    </xf>
    <xf numFmtId="3" fontId="6" fillId="7" borderId="53" xfId="0" applyNumberFormat="1" applyFont="1" applyFill="1" applyBorder="1" applyAlignment="1">
      <alignment horizontal="left" vertical="top" wrapText="1"/>
    </xf>
    <xf numFmtId="3" fontId="6" fillId="0" borderId="38" xfId="0" applyNumberFormat="1" applyFont="1" applyBorder="1" applyAlignment="1">
      <alignment horizontal="center" vertical="top"/>
    </xf>
    <xf numFmtId="3" fontId="6" fillId="0" borderId="10" xfId="0" applyNumberFormat="1" applyFont="1" applyBorder="1" applyAlignment="1">
      <alignment horizontal="center" vertical="top"/>
    </xf>
    <xf numFmtId="3" fontId="6" fillId="0" borderId="69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3" fontId="6" fillId="0" borderId="20" xfId="0" applyNumberFormat="1" applyFont="1" applyBorder="1" applyAlignment="1">
      <alignment horizontal="center" vertical="top"/>
    </xf>
    <xf numFmtId="3" fontId="4" fillId="0" borderId="0" xfId="0" applyNumberFormat="1" applyFont="1" applyAlignment="1">
      <alignment horizontal="center"/>
    </xf>
    <xf numFmtId="3" fontId="6" fillId="0" borderId="66" xfId="0" applyNumberFormat="1" applyFont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top"/>
    </xf>
    <xf numFmtId="165" fontId="6" fillId="0" borderId="69" xfId="0" applyNumberFormat="1" applyFont="1" applyFill="1" applyBorder="1" applyAlignment="1">
      <alignment horizontal="center" vertical="top"/>
    </xf>
    <xf numFmtId="165" fontId="6" fillId="0" borderId="67" xfId="0" applyNumberFormat="1" applyFont="1" applyFill="1" applyBorder="1" applyAlignment="1">
      <alignment horizontal="center" vertical="top"/>
    </xf>
    <xf numFmtId="165" fontId="6" fillId="0" borderId="38" xfId="0" applyNumberFormat="1" applyFont="1" applyFill="1" applyBorder="1" applyAlignment="1">
      <alignment horizontal="center" vertical="top"/>
    </xf>
    <xf numFmtId="165" fontId="6" fillId="0" borderId="29" xfId="0" applyNumberFormat="1" applyFont="1" applyFill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3" fontId="5" fillId="8" borderId="70" xfId="0" applyNumberFormat="1" applyFont="1" applyFill="1" applyBorder="1" applyAlignment="1">
      <alignment horizontal="right" vertical="top" wrapText="1"/>
    </xf>
    <xf numFmtId="165" fontId="6" fillId="0" borderId="0" xfId="0" applyNumberFormat="1" applyFont="1" applyFill="1" applyBorder="1" applyAlignment="1">
      <alignment horizontal="center" vertical="top"/>
    </xf>
    <xf numFmtId="3" fontId="6" fillId="0" borderId="10" xfId="0" applyNumberFormat="1" applyFont="1" applyBorder="1" applyAlignment="1">
      <alignment horizontal="center" vertical="top"/>
    </xf>
    <xf numFmtId="3" fontId="6" fillId="0" borderId="20" xfId="0" applyNumberFormat="1" applyFont="1" applyBorder="1" applyAlignment="1">
      <alignment horizontal="center" vertical="top"/>
    </xf>
    <xf numFmtId="3" fontId="6" fillId="7" borderId="53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3" fontId="8" fillId="0" borderId="58" xfId="0" applyNumberFormat="1" applyFont="1" applyFill="1" applyBorder="1" applyAlignment="1">
      <alignment horizontal="center" vertical="center" textRotation="90" wrapText="1"/>
    </xf>
    <xf numFmtId="3" fontId="5" fillId="0" borderId="21" xfId="0" applyNumberFormat="1" applyFont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wrapText="1"/>
    </xf>
    <xf numFmtId="3" fontId="5" fillId="8" borderId="70" xfId="0" applyNumberFormat="1" applyFont="1" applyFill="1" applyBorder="1" applyAlignment="1">
      <alignment horizontal="right" vertical="top" wrapText="1"/>
    </xf>
    <xf numFmtId="165" fontId="6" fillId="0" borderId="6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top"/>
    </xf>
    <xf numFmtId="165" fontId="6" fillId="0" borderId="69" xfId="0" applyNumberFormat="1" applyFont="1" applyFill="1" applyBorder="1" applyAlignment="1">
      <alignment horizontal="center" vertical="top"/>
    </xf>
    <xf numFmtId="165" fontId="6" fillId="0" borderId="67" xfId="0" applyNumberFormat="1" applyFont="1" applyFill="1" applyBorder="1" applyAlignment="1">
      <alignment horizontal="center" vertical="top"/>
    </xf>
    <xf numFmtId="165" fontId="6" fillId="0" borderId="46" xfId="0" applyNumberFormat="1" applyFont="1" applyFill="1" applyBorder="1" applyAlignment="1">
      <alignment horizontal="center" vertical="top"/>
    </xf>
    <xf numFmtId="165" fontId="6" fillId="0" borderId="78" xfId="0" applyNumberFormat="1" applyFont="1" applyFill="1" applyBorder="1" applyAlignment="1">
      <alignment horizontal="center" vertical="top"/>
    </xf>
    <xf numFmtId="165" fontId="6" fillId="0" borderId="38" xfId="0" applyNumberFormat="1" applyFont="1" applyFill="1" applyBorder="1" applyAlignment="1">
      <alignment horizontal="center" vertical="top"/>
    </xf>
    <xf numFmtId="165" fontId="6" fillId="0" borderId="29" xfId="0" applyNumberFormat="1" applyFont="1" applyFill="1" applyBorder="1" applyAlignment="1">
      <alignment horizontal="center" vertical="top"/>
    </xf>
    <xf numFmtId="165" fontId="6" fillId="7" borderId="64" xfId="1" applyNumberFormat="1" applyFont="1" applyFill="1" applyBorder="1" applyAlignment="1">
      <alignment horizontal="center" vertical="top"/>
    </xf>
    <xf numFmtId="165" fontId="6" fillId="0" borderId="36" xfId="0" applyNumberFormat="1" applyFont="1" applyBorder="1" applyAlignment="1">
      <alignment horizontal="center" vertical="center" textRotation="90" wrapText="1"/>
    </xf>
    <xf numFmtId="165" fontId="6" fillId="0" borderId="1" xfId="0" applyNumberFormat="1" applyFont="1" applyBorder="1" applyAlignment="1">
      <alignment horizontal="center" vertical="center" textRotation="90" wrapText="1"/>
    </xf>
    <xf numFmtId="165" fontId="6" fillId="0" borderId="32" xfId="0" applyNumberFormat="1" applyFont="1" applyBorder="1" applyAlignment="1">
      <alignment horizontal="center" vertical="center" textRotation="90" wrapText="1"/>
    </xf>
    <xf numFmtId="3" fontId="6" fillId="0" borderId="28" xfId="0" applyNumberFormat="1" applyFont="1" applyBorder="1" applyAlignment="1">
      <alignment horizontal="center" vertical="top"/>
    </xf>
    <xf numFmtId="3" fontId="6" fillId="0" borderId="46" xfId="0" applyNumberFormat="1" applyFont="1" applyBorder="1" applyAlignment="1">
      <alignment horizontal="center" vertical="top"/>
    </xf>
    <xf numFmtId="3" fontId="6" fillId="0" borderId="63" xfId="0" applyNumberFormat="1" applyFont="1" applyBorder="1" applyAlignment="1">
      <alignment horizontal="center" vertical="top"/>
    </xf>
    <xf numFmtId="3" fontId="6" fillId="0" borderId="19" xfId="0" applyNumberFormat="1" applyFont="1" applyBorder="1" applyAlignment="1">
      <alignment horizontal="center" vertical="top"/>
    </xf>
    <xf numFmtId="3" fontId="6" fillId="0" borderId="78" xfId="0" applyNumberFormat="1" applyFont="1" applyBorder="1" applyAlignment="1">
      <alignment horizontal="center" vertical="top"/>
    </xf>
    <xf numFmtId="3" fontId="6" fillId="0" borderId="21" xfId="0" applyNumberFormat="1" applyFont="1" applyBorder="1" applyAlignment="1">
      <alignment horizontal="center" vertical="top"/>
    </xf>
    <xf numFmtId="165" fontId="18" fillId="0" borderId="6" xfId="0" applyNumberFormat="1" applyFont="1" applyFill="1" applyBorder="1" applyAlignment="1">
      <alignment horizontal="center" vertical="top"/>
    </xf>
    <xf numFmtId="165" fontId="18" fillId="0" borderId="1" xfId="0" applyNumberFormat="1" applyFont="1" applyFill="1" applyBorder="1" applyAlignment="1">
      <alignment horizontal="center" vertical="top"/>
    </xf>
    <xf numFmtId="165" fontId="18" fillId="0" borderId="0" xfId="0" applyNumberFormat="1" applyFont="1" applyFill="1" applyBorder="1" applyAlignment="1">
      <alignment horizontal="center" vertical="top"/>
    </xf>
    <xf numFmtId="3" fontId="19" fillId="0" borderId="43" xfId="0" applyNumberFormat="1" applyFont="1" applyBorder="1" applyAlignment="1">
      <alignment vertical="top" wrapText="1"/>
    </xf>
    <xf numFmtId="3" fontId="19" fillId="0" borderId="27" xfId="0" applyNumberFormat="1" applyFont="1" applyBorder="1" applyAlignment="1">
      <alignment horizontal="center" vertical="top"/>
    </xf>
    <xf numFmtId="3" fontId="19" fillId="0" borderId="57" xfId="0" applyNumberFormat="1" applyFont="1" applyBorder="1" applyAlignment="1">
      <alignment horizontal="center" vertical="top"/>
    </xf>
    <xf numFmtId="3" fontId="19" fillId="0" borderId="48" xfId="0" applyNumberFormat="1" applyFont="1" applyBorder="1" applyAlignment="1">
      <alignment horizontal="center" vertical="top"/>
    </xf>
    <xf numFmtId="3" fontId="19" fillId="0" borderId="50" xfId="0" applyNumberFormat="1" applyFont="1" applyBorder="1" applyAlignment="1">
      <alignment horizontal="center" vertical="top" wrapText="1"/>
    </xf>
    <xf numFmtId="3" fontId="19" fillId="0" borderId="52" xfId="0" applyNumberFormat="1" applyFont="1" applyBorder="1" applyAlignment="1">
      <alignment horizontal="center" vertical="top" wrapText="1"/>
    </xf>
    <xf numFmtId="3" fontId="19" fillId="0" borderId="39" xfId="0" applyNumberFormat="1" applyFont="1" applyBorder="1" applyAlignment="1">
      <alignment horizontal="center" vertical="top" wrapText="1"/>
    </xf>
    <xf numFmtId="3" fontId="18" fillId="0" borderId="50" xfId="0" applyNumberFormat="1" applyFont="1" applyBorder="1" applyAlignment="1">
      <alignment horizontal="center" vertical="top"/>
    </xf>
    <xf numFmtId="3" fontId="18" fillId="0" borderId="52" xfId="0" applyNumberFormat="1" applyFont="1" applyBorder="1" applyAlignment="1">
      <alignment horizontal="center" vertical="top"/>
    </xf>
    <xf numFmtId="3" fontId="18" fillId="0" borderId="39" xfId="0" applyNumberFormat="1" applyFont="1" applyBorder="1" applyAlignment="1">
      <alignment horizontal="center" vertical="top"/>
    </xf>
    <xf numFmtId="3" fontId="19" fillId="0" borderId="44" xfId="0" applyNumberFormat="1" applyFont="1" applyBorder="1" applyAlignment="1">
      <alignment vertical="top" wrapText="1"/>
    </xf>
    <xf numFmtId="3" fontId="19" fillId="0" borderId="50" xfId="0" applyNumberFormat="1" applyFont="1" applyBorder="1" applyAlignment="1">
      <alignment horizontal="center" vertical="top"/>
    </xf>
    <xf numFmtId="3" fontId="19" fillId="0" borderId="52" xfId="0" applyNumberFormat="1" applyFont="1" applyBorder="1" applyAlignment="1">
      <alignment horizontal="center" vertical="top"/>
    </xf>
    <xf numFmtId="3" fontId="19" fillId="0" borderId="39" xfId="0" applyNumberFormat="1" applyFont="1" applyBorder="1" applyAlignment="1">
      <alignment horizontal="center" vertical="top"/>
    </xf>
    <xf numFmtId="3" fontId="19" fillId="0" borderId="14" xfId="0" applyNumberFormat="1" applyFont="1" applyBorder="1" applyAlignment="1">
      <alignment vertical="top" wrapText="1"/>
    </xf>
    <xf numFmtId="3" fontId="19" fillId="0" borderId="13" xfId="0" applyNumberFormat="1" applyFont="1" applyBorder="1" applyAlignment="1">
      <alignment horizontal="center" vertical="top"/>
    </xf>
    <xf numFmtId="3" fontId="19" fillId="0" borderId="72" xfId="0" applyNumberFormat="1" applyFont="1" applyBorder="1" applyAlignment="1">
      <alignment horizontal="center" vertical="top"/>
    </xf>
    <xf numFmtId="3" fontId="19" fillId="0" borderId="23" xfId="0" applyNumberFormat="1" applyFont="1" applyBorder="1" applyAlignment="1">
      <alignment horizontal="center" vertical="top"/>
    </xf>
    <xf numFmtId="3" fontId="6" fillId="7" borderId="8" xfId="0" applyNumberFormat="1" applyFont="1" applyFill="1" applyBorder="1" applyAlignment="1">
      <alignment horizontal="center" vertical="top"/>
    </xf>
    <xf numFmtId="3" fontId="19" fillId="7" borderId="10" xfId="0" applyNumberFormat="1" applyFont="1" applyFill="1" applyBorder="1" applyAlignment="1">
      <alignment vertical="top"/>
    </xf>
    <xf numFmtId="3" fontId="19" fillId="7" borderId="58" xfId="0" applyNumberFormat="1" applyFont="1" applyFill="1" applyBorder="1" applyAlignment="1">
      <alignment horizontal="center" vertical="top"/>
    </xf>
    <xf numFmtId="165" fontId="18" fillId="0" borderId="4" xfId="0" applyNumberFormat="1" applyFont="1" applyFill="1" applyBorder="1" applyAlignment="1">
      <alignment horizontal="center" vertical="top"/>
    </xf>
    <xf numFmtId="3" fontId="6" fillId="7" borderId="17" xfId="0" applyNumberFormat="1" applyFont="1" applyFill="1" applyBorder="1" applyAlignment="1">
      <alignment horizontal="center" vertical="top"/>
    </xf>
    <xf numFmtId="3" fontId="20" fillId="0" borderId="44" xfId="0" applyNumberFormat="1" applyFont="1" applyBorder="1" applyAlignment="1">
      <alignment horizontal="left" vertical="top" wrapText="1"/>
    </xf>
    <xf numFmtId="3" fontId="20" fillId="0" borderId="52" xfId="0" applyNumberFormat="1" applyFont="1" applyBorder="1" applyAlignment="1">
      <alignment horizontal="center" vertical="top"/>
    </xf>
    <xf numFmtId="3" fontId="20" fillId="7" borderId="17" xfId="0" applyNumberFormat="1" applyFont="1" applyFill="1" applyBorder="1" applyAlignment="1">
      <alignment horizontal="center" vertical="top"/>
    </xf>
    <xf numFmtId="3" fontId="6" fillId="7" borderId="40" xfId="0" applyNumberFormat="1" applyFont="1" applyFill="1" applyBorder="1" applyAlignment="1">
      <alignment vertical="top"/>
    </xf>
    <xf numFmtId="165" fontId="5" fillId="8" borderId="68" xfId="0" applyNumberFormat="1" applyFont="1" applyFill="1" applyBorder="1" applyAlignment="1">
      <alignment horizontal="center" vertical="top"/>
    </xf>
    <xf numFmtId="165" fontId="6" fillId="0" borderId="3" xfId="0" applyNumberFormat="1" applyFont="1" applyFill="1" applyBorder="1" applyAlignment="1">
      <alignment horizontal="center" vertical="top"/>
    </xf>
    <xf numFmtId="165" fontId="6" fillId="0" borderId="23" xfId="0" applyNumberFormat="1" applyFont="1" applyFill="1" applyBorder="1" applyAlignment="1">
      <alignment horizontal="center" vertical="top"/>
    </xf>
    <xf numFmtId="165" fontId="6" fillId="0" borderId="70" xfId="0" applyNumberFormat="1" applyFont="1" applyFill="1" applyBorder="1" applyAlignment="1">
      <alignment horizontal="center" vertical="top"/>
    </xf>
    <xf numFmtId="165" fontId="6" fillId="0" borderId="12" xfId="0" applyNumberFormat="1" applyFont="1" applyFill="1" applyBorder="1" applyAlignment="1">
      <alignment horizontal="center" vertical="top"/>
    </xf>
    <xf numFmtId="3" fontId="6" fillId="0" borderId="5" xfId="0" applyNumberFormat="1" applyFont="1" applyBorder="1" applyAlignment="1">
      <alignment horizontal="center" vertical="top"/>
    </xf>
    <xf numFmtId="3" fontId="18" fillId="7" borderId="58" xfId="0" applyNumberFormat="1" applyFont="1" applyFill="1" applyBorder="1" applyAlignment="1">
      <alignment horizontal="center" vertical="top"/>
    </xf>
    <xf numFmtId="165" fontId="18" fillId="0" borderId="31" xfId="0" applyNumberFormat="1" applyFont="1" applyFill="1" applyBorder="1" applyAlignment="1">
      <alignment horizontal="center" vertical="top"/>
    </xf>
    <xf numFmtId="165" fontId="18" fillId="7" borderId="6" xfId="0" applyNumberFormat="1" applyFont="1" applyFill="1" applyBorder="1" applyAlignment="1">
      <alignment horizontal="center" vertical="top"/>
    </xf>
    <xf numFmtId="165" fontId="18" fillId="0" borderId="19" xfId="0" applyNumberFormat="1" applyFont="1" applyFill="1" applyBorder="1" applyAlignment="1">
      <alignment horizontal="center" vertical="top"/>
    </xf>
    <xf numFmtId="165" fontId="18" fillId="7" borderId="1" xfId="0" applyNumberFormat="1" applyFont="1" applyFill="1" applyBorder="1" applyAlignment="1">
      <alignment horizontal="center" vertical="top"/>
    </xf>
    <xf numFmtId="165" fontId="18" fillId="7" borderId="0" xfId="0" applyNumberFormat="1" applyFont="1" applyFill="1" applyBorder="1" applyAlignment="1">
      <alignment horizontal="center" vertical="top"/>
    </xf>
    <xf numFmtId="165" fontId="6" fillId="0" borderId="31" xfId="0" applyNumberFormat="1" applyFont="1" applyBorder="1" applyAlignment="1">
      <alignment horizontal="center" vertical="center" textRotation="90" wrapText="1"/>
    </xf>
    <xf numFmtId="165" fontId="6" fillId="0" borderId="0" xfId="0" applyNumberFormat="1" applyFont="1" applyFill="1" applyBorder="1" applyAlignment="1">
      <alignment horizontal="center" vertical="top"/>
    </xf>
    <xf numFmtId="3" fontId="6" fillId="7" borderId="38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165" fontId="18" fillId="0" borderId="4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3" fontId="6" fillId="0" borderId="57" xfId="0" applyNumberFormat="1" applyFont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top"/>
    </xf>
    <xf numFmtId="3" fontId="6" fillId="0" borderId="38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3" fontId="6" fillId="7" borderId="4" xfId="0" applyNumberFormat="1" applyFont="1" applyFill="1" applyBorder="1" applyAlignment="1">
      <alignment horizontal="center" vertical="top"/>
    </xf>
    <xf numFmtId="3" fontId="19" fillId="0" borderId="44" xfId="0" applyNumberFormat="1" applyFont="1" applyBorder="1" applyAlignment="1">
      <alignment horizontal="left" vertical="top" wrapText="1"/>
    </xf>
    <xf numFmtId="3" fontId="4" fillId="0" borderId="57" xfId="0" applyNumberFormat="1" applyFont="1" applyBorder="1"/>
    <xf numFmtId="3" fontId="6" fillId="7" borderId="17" xfId="0" applyNumberFormat="1" applyFont="1" applyFill="1" applyBorder="1" applyAlignment="1">
      <alignment vertical="top"/>
    </xf>
    <xf numFmtId="3" fontId="19" fillId="7" borderId="58" xfId="0" applyNumberFormat="1" applyFont="1" applyFill="1" applyBorder="1" applyAlignment="1">
      <alignment vertical="top"/>
    </xf>
    <xf numFmtId="3" fontId="19" fillId="7" borderId="3" xfId="0" applyNumberFormat="1" applyFont="1" applyFill="1" applyBorder="1" applyAlignment="1">
      <alignment vertical="top"/>
    </xf>
    <xf numFmtId="3" fontId="19" fillId="7" borderId="17" xfId="0" applyNumberFormat="1" applyFont="1" applyFill="1" applyBorder="1" applyAlignment="1">
      <alignment horizontal="center" vertical="top"/>
    </xf>
    <xf numFmtId="3" fontId="19" fillId="7" borderId="17" xfId="0" applyNumberFormat="1" applyFont="1" applyFill="1" applyBorder="1" applyAlignment="1">
      <alignment vertical="top"/>
    </xf>
    <xf numFmtId="3" fontId="20" fillId="7" borderId="42" xfId="0" applyNumberFormat="1" applyFont="1" applyFill="1" applyBorder="1" applyAlignment="1">
      <alignment horizontal="center" vertical="top"/>
    </xf>
    <xf numFmtId="3" fontId="6" fillId="7" borderId="43" xfId="0" applyNumberFormat="1" applyFont="1" applyFill="1" applyBorder="1" applyAlignment="1">
      <alignment horizontal="left" vertical="top" wrapText="1"/>
    </xf>
    <xf numFmtId="3" fontId="6" fillId="7" borderId="30" xfId="0" applyNumberFormat="1" applyFont="1" applyFill="1" applyBorder="1" applyAlignment="1">
      <alignment horizontal="left" vertical="top" wrapText="1"/>
    </xf>
    <xf numFmtId="165" fontId="5" fillId="8" borderId="79" xfId="0" applyNumberFormat="1" applyFont="1" applyFill="1" applyBorder="1" applyAlignment="1">
      <alignment horizontal="center" vertical="top"/>
    </xf>
    <xf numFmtId="165" fontId="5" fillId="5" borderId="79" xfId="0" applyNumberFormat="1" applyFont="1" applyFill="1" applyBorder="1" applyAlignment="1">
      <alignment horizontal="center" vertical="top"/>
    </xf>
    <xf numFmtId="3" fontId="6" fillId="0" borderId="46" xfId="0" applyNumberFormat="1" applyFont="1" applyBorder="1" applyAlignment="1">
      <alignment horizontal="left" vertical="top" wrapText="1"/>
    </xf>
    <xf numFmtId="3" fontId="6" fillId="7" borderId="46" xfId="0" applyNumberFormat="1" applyFont="1" applyFill="1" applyBorder="1" applyAlignment="1">
      <alignment horizontal="center" vertical="top"/>
    </xf>
    <xf numFmtId="3" fontId="6" fillId="7" borderId="78" xfId="0" applyNumberFormat="1" applyFont="1" applyFill="1" applyBorder="1" applyAlignment="1">
      <alignment horizontal="center" vertical="top"/>
    </xf>
    <xf numFmtId="49" fontId="6" fillId="0" borderId="46" xfId="0" applyNumberFormat="1" applyFont="1" applyBorder="1" applyAlignment="1">
      <alignment vertical="top"/>
    </xf>
    <xf numFmtId="49" fontId="6" fillId="0" borderId="63" xfId="0" applyNumberFormat="1" applyFont="1" applyBorder="1" applyAlignment="1">
      <alignment vertical="top"/>
    </xf>
    <xf numFmtId="3" fontId="6" fillId="0" borderId="47" xfId="0" applyNumberFormat="1" applyFont="1" applyBorder="1" applyAlignment="1">
      <alignment horizontal="center" vertical="top"/>
    </xf>
    <xf numFmtId="3" fontId="6" fillId="0" borderId="45" xfId="0" applyNumberFormat="1" applyFont="1" applyBorder="1" applyAlignment="1">
      <alignment horizontal="center" vertical="top"/>
    </xf>
    <xf numFmtId="3" fontId="6" fillId="0" borderId="45" xfId="0" applyNumberFormat="1" applyFont="1" applyBorder="1" applyAlignment="1">
      <alignment vertical="top"/>
    </xf>
    <xf numFmtId="3" fontId="6" fillId="0" borderId="9" xfId="0" applyNumberFormat="1" applyFont="1" applyBorder="1" applyAlignment="1">
      <alignment vertical="top"/>
    </xf>
    <xf numFmtId="0" fontId="3" fillId="0" borderId="5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3" fontId="4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 vertical="top"/>
    </xf>
    <xf numFmtId="3" fontId="11" fillId="0" borderId="0" xfId="0" applyNumberFormat="1" applyFont="1" applyAlignment="1">
      <alignment horizontal="center" vertical="top" wrapText="1"/>
    </xf>
    <xf numFmtId="3" fontId="9" fillId="0" borderId="0" xfId="0" applyNumberFormat="1" applyFont="1" applyAlignment="1">
      <alignment horizontal="center" vertical="top" wrapText="1"/>
    </xf>
    <xf numFmtId="3" fontId="1" fillId="0" borderId="56" xfId="0" applyNumberFormat="1" applyFont="1" applyBorder="1" applyAlignment="1">
      <alignment horizontal="right" wrapText="1"/>
    </xf>
    <xf numFmtId="11" fontId="1" fillId="0" borderId="47" xfId="0" applyNumberFormat="1" applyFont="1" applyBorder="1" applyAlignment="1">
      <alignment horizontal="center" vertical="center" textRotation="90" wrapText="1"/>
    </xf>
    <xf numFmtId="11" fontId="1" fillId="0" borderId="49" xfId="0" applyNumberFormat="1" applyFont="1" applyBorder="1" applyAlignment="1">
      <alignment horizontal="center" vertical="center" textRotation="90" wrapText="1"/>
    </xf>
    <xf numFmtId="11" fontId="1" fillId="0" borderId="45" xfId="0" applyNumberFormat="1" applyFont="1" applyBorder="1" applyAlignment="1">
      <alignment horizontal="center" vertical="center" textRotation="90" wrapText="1"/>
    </xf>
    <xf numFmtId="11" fontId="1" fillId="0" borderId="27" xfId="0" applyNumberFormat="1" applyFont="1" applyBorder="1" applyAlignment="1">
      <alignment horizontal="center" vertical="center" textRotation="90" wrapText="1"/>
    </xf>
    <xf numFmtId="11" fontId="1" fillId="0" borderId="50" xfId="0" applyNumberFormat="1" applyFont="1" applyBorder="1" applyAlignment="1">
      <alignment horizontal="center" vertical="center" textRotation="90" wrapText="1"/>
    </xf>
    <xf numFmtId="11" fontId="1" fillId="0" borderId="38" xfId="0" applyNumberFormat="1" applyFont="1" applyBorder="1" applyAlignment="1">
      <alignment horizontal="center" vertical="center" textRotation="90" wrapText="1"/>
    </xf>
    <xf numFmtId="49" fontId="1" fillId="0" borderId="27" xfId="0" applyNumberFormat="1" applyFont="1" applyBorder="1" applyAlignment="1">
      <alignment horizontal="center" vertical="center" textRotation="90" wrapText="1"/>
    </xf>
    <xf numFmtId="49" fontId="1" fillId="0" borderId="50" xfId="0" applyNumberFormat="1" applyFont="1" applyBorder="1" applyAlignment="1">
      <alignment horizontal="center" vertical="center" textRotation="90" wrapText="1"/>
    </xf>
    <xf numFmtId="49" fontId="1" fillId="0" borderId="38" xfId="0" applyNumberFormat="1" applyFont="1" applyBorder="1" applyAlignment="1">
      <alignment horizontal="center" vertical="center" textRotation="90" wrapText="1"/>
    </xf>
    <xf numFmtId="3" fontId="1" fillId="0" borderId="27" xfId="0" applyNumberFormat="1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" fillId="0" borderId="38" xfId="0" applyNumberFormat="1" applyFont="1" applyBorder="1" applyAlignment="1">
      <alignment horizontal="center" vertical="center" wrapText="1"/>
    </xf>
    <xf numFmtId="3" fontId="1" fillId="0" borderId="57" xfId="0" applyNumberFormat="1" applyFont="1" applyBorder="1" applyAlignment="1">
      <alignment horizontal="center" vertical="center" textRotation="90" wrapText="1"/>
    </xf>
    <xf numFmtId="3" fontId="1" fillId="0" borderId="52" xfId="0" applyNumberFormat="1" applyFont="1" applyBorder="1" applyAlignment="1">
      <alignment horizontal="center" vertical="center" textRotation="90" wrapText="1"/>
    </xf>
    <xf numFmtId="3" fontId="1" fillId="0" borderId="53" xfId="0" applyNumberFormat="1" applyFont="1" applyBorder="1" applyAlignment="1">
      <alignment horizontal="center" vertical="center" textRotation="90" wrapText="1"/>
    </xf>
    <xf numFmtId="3" fontId="1" fillId="0" borderId="43" xfId="0" applyNumberFormat="1" applyFont="1" applyBorder="1" applyAlignment="1">
      <alignment horizontal="center" vertical="center" textRotation="90" wrapText="1"/>
    </xf>
    <xf numFmtId="3" fontId="1" fillId="0" borderId="44" xfId="0" applyNumberFormat="1" applyFont="1" applyBorder="1" applyAlignment="1">
      <alignment horizontal="center" vertical="center" textRotation="90" wrapText="1"/>
    </xf>
    <xf numFmtId="3" fontId="1" fillId="0" borderId="14" xfId="0" applyNumberFormat="1" applyFont="1" applyBorder="1" applyAlignment="1">
      <alignment horizontal="center" vertical="center" textRotation="90" wrapText="1"/>
    </xf>
    <xf numFmtId="3" fontId="1" fillId="0" borderId="55" xfId="0" applyNumberFormat="1" applyFont="1" applyBorder="1" applyAlignment="1">
      <alignment horizontal="center" vertical="center" wrapText="1"/>
    </xf>
    <xf numFmtId="3" fontId="1" fillId="0" borderId="65" xfId="0" applyNumberFormat="1" applyFont="1" applyBorder="1" applyAlignment="1">
      <alignment horizontal="center" vertical="center" wrapText="1"/>
    </xf>
    <xf numFmtId="3" fontId="1" fillId="0" borderId="28" xfId="0" applyNumberFormat="1" applyFont="1" applyBorder="1" applyAlignment="1">
      <alignment horizontal="center" vertical="center" wrapText="1"/>
    </xf>
    <xf numFmtId="3" fontId="1" fillId="0" borderId="45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64" xfId="0" applyNumberFormat="1" applyFont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top"/>
    </xf>
    <xf numFmtId="165" fontId="6" fillId="0" borderId="31" xfId="0" applyNumberFormat="1" applyFont="1" applyBorder="1" applyAlignment="1">
      <alignment horizontal="center" vertical="center" textRotation="90" wrapText="1"/>
    </xf>
    <xf numFmtId="165" fontId="6" fillId="0" borderId="19" xfId="0" applyNumberFormat="1" applyFont="1" applyBorder="1" applyAlignment="1">
      <alignment horizontal="center" vertical="center" textRotation="90" wrapText="1"/>
    </xf>
    <xf numFmtId="165" fontId="6" fillId="0" borderId="63" xfId="0" applyNumberFormat="1" applyFont="1" applyBorder="1" applyAlignment="1">
      <alignment horizontal="center" vertical="center" textRotation="90" wrapText="1"/>
    </xf>
    <xf numFmtId="3" fontId="1" fillId="0" borderId="28" xfId="0" applyNumberFormat="1" applyFont="1" applyBorder="1" applyAlignment="1">
      <alignment horizontal="center" vertical="center" textRotation="90" wrapText="1"/>
    </xf>
    <xf numFmtId="3" fontId="1" fillId="0" borderId="61" xfId="0" applyNumberFormat="1" applyFont="1" applyBorder="1" applyAlignment="1">
      <alignment horizontal="center" vertical="center" textRotation="90" wrapText="1"/>
    </xf>
    <xf numFmtId="3" fontId="1" fillId="0" borderId="70" xfId="0" applyNumberFormat="1" applyFont="1" applyBorder="1" applyAlignment="1">
      <alignment horizontal="center" vertical="center" textRotation="90" wrapText="1"/>
    </xf>
    <xf numFmtId="3" fontId="6" fillId="7" borderId="53" xfId="0" applyNumberFormat="1" applyFont="1" applyFill="1" applyBorder="1" applyAlignment="1">
      <alignment horizontal="left" vertical="top" wrapText="1"/>
    </xf>
    <xf numFmtId="3" fontId="6" fillId="7" borderId="17" xfId="0" applyNumberFormat="1" applyFont="1" applyFill="1" applyBorder="1" applyAlignment="1">
      <alignment horizontal="left" vertical="top" wrapText="1"/>
    </xf>
    <xf numFmtId="3" fontId="6" fillId="0" borderId="19" xfId="0" applyNumberFormat="1" applyFont="1" applyFill="1" applyBorder="1" applyAlignment="1">
      <alignment horizontal="center" vertical="top" wrapText="1"/>
    </xf>
    <xf numFmtId="165" fontId="6" fillId="0" borderId="0" xfId="0" applyNumberFormat="1" applyFont="1" applyFill="1" applyBorder="1" applyAlignment="1">
      <alignment horizontal="center" vertical="top"/>
    </xf>
    <xf numFmtId="11" fontId="2" fillId="6" borderId="36" xfId="0" applyNumberFormat="1" applyFont="1" applyFill="1" applyBorder="1" applyAlignment="1">
      <alignment horizontal="left" vertical="top" wrapText="1"/>
    </xf>
    <xf numFmtId="11" fontId="2" fillId="6" borderId="37" xfId="0" applyNumberFormat="1" applyFont="1" applyFill="1" applyBorder="1" applyAlignment="1">
      <alignment horizontal="left" vertical="top" wrapText="1"/>
    </xf>
    <xf numFmtId="11" fontId="2" fillId="6" borderId="54" xfId="0" applyNumberFormat="1" applyFont="1" applyFill="1" applyBorder="1" applyAlignment="1">
      <alignment horizontal="left" vertical="top" wrapText="1"/>
    </xf>
    <xf numFmtId="3" fontId="7" fillId="5" borderId="36" xfId="0" applyNumberFormat="1" applyFont="1" applyFill="1" applyBorder="1" applyAlignment="1">
      <alignment horizontal="left" vertical="top" wrapText="1"/>
    </xf>
    <xf numFmtId="3" fontId="7" fillId="5" borderId="37" xfId="0" applyNumberFormat="1" applyFont="1" applyFill="1" applyBorder="1" applyAlignment="1">
      <alignment horizontal="left" vertical="top" wrapText="1"/>
    </xf>
    <xf numFmtId="3" fontId="7" fillId="5" borderId="54" xfId="0" applyNumberFormat="1" applyFont="1" applyFill="1" applyBorder="1" applyAlignment="1">
      <alignment horizontal="left" vertical="top" wrapText="1"/>
    </xf>
    <xf numFmtId="3" fontId="5" fillId="2" borderId="37" xfId="0" applyNumberFormat="1" applyFont="1" applyFill="1" applyBorder="1" applyAlignment="1">
      <alignment horizontal="left" vertical="top" wrapText="1"/>
    </xf>
    <xf numFmtId="3" fontId="5" fillId="2" borderId="54" xfId="0" applyNumberFormat="1" applyFont="1" applyFill="1" applyBorder="1" applyAlignment="1">
      <alignment horizontal="left" vertical="top" wrapText="1"/>
    </xf>
    <xf numFmtId="3" fontId="5" fillId="3" borderId="37" xfId="0" applyNumberFormat="1" applyFont="1" applyFill="1" applyBorder="1" applyAlignment="1">
      <alignment horizontal="left" vertical="top" wrapText="1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3" borderId="31" xfId="0" applyNumberFormat="1" applyFont="1" applyFill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10" xfId="0" applyNumberFormat="1" applyFont="1" applyBorder="1" applyAlignment="1">
      <alignment horizontal="center" vertical="top"/>
    </xf>
    <xf numFmtId="3" fontId="6" fillId="0" borderId="53" xfId="0" applyNumberFormat="1" applyFont="1" applyFill="1" applyBorder="1" applyAlignment="1">
      <alignment horizontal="left" vertical="top" wrapText="1"/>
    </xf>
    <xf numFmtId="3" fontId="6" fillId="0" borderId="58" xfId="0" applyNumberFormat="1" applyFont="1" applyFill="1" applyBorder="1" applyAlignment="1">
      <alignment horizontal="left" vertical="top" wrapText="1"/>
    </xf>
    <xf numFmtId="3" fontId="6" fillId="7" borderId="35" xfId="0" applyNumberFormat="1" applyFont="1" applyFill="1" applyBorder="1" applyAlignment="1">
      <alignment horizontal="left" vertical="top" wrapText="1"/>
    </xf>
    <xf numFmtId="3" fontId="6" fillId="7" borderId="21" xfId="0" applyNumberFormat="1" applyFont="1" applyFill="1" applyBorder="1" applyAlignment="1">
      <alignment horizontal="left" vertical="top" wrapText="1"/>
    </xf>
    <xf numFmtId="3" fontId="6" fillId="0" borderId="38" xfId="0" applyNumberFormat="1" applyFont="1" applyBorder="1" applyAlignment="1">
      <alignment horizontal="center" vertical="top"/>
    </xf>
    <xf numFmtId="3" fontId="6" fillId="0" borderId="10" xfId="0" applyNumberFormat="1" applyFont="1" applyBorder="1" applyAlignment="1">
      <alignment horizontal="center" vertical="top"/>
    </xf>
    <xf numFmtId="3" fontId="6" fillId="0" borderId="69" xfId="0" applyNumberFormat="1" applyFont="1" applyBorder="1" applyAlignment="1">
      <alignment horizontal="center" vertical="top"/>
    </xf>
    <xf numFmtId="3" fontId="6" fillId="0" borderId="56" xfId="0" applyNumberFormat="1" applyFont="1" applyBorder="1" applyAlignment="1">
      <alignment horizontal="center" vertical="top"/>
    </xf>
    <xf numFmtId="3" fontId="6" fillId="0" borderId="40" xfId="0" applyNumberFormat="1" applyFont="1" applyBorder="1" applyAlignment="1">
      <alignment horizontal="center" vertical="top"/>
    </xf>
    <xf numFmtId="3" fontId="6" fillId="0" borderId="20" xfId="0" applyNumberFormat="1" applyFont="1" applyBorder="1" applyAlignment="1">
      <alignment horizontal="center" vertical="top"/>
    </xf>
    <xf numFmtId="3" fontId="2" fillId="8" borderId="72" xfId="0" applyNumberFormat="1" applyFont="1" applyFill="1" applyBorder="1" applyAlignment="1">
      <alignment horizontal="left" vertical="top" wrapText="1"/>
    </xf>
    <xf numFmtId="3" fontId="2" fillId="8" borderId="22" xfId="0" applyNumberFormat="1" applyFont="1" applyFill="1" applyBorder="1" applyAlignment="1">
      <alignment horizontal="left" vertical="top" wrapText="1"/>
    </xf>
    <xf numFmtId="3" fontId="2" fillId="8" borderId="70" xfId="0" applyNumberFormat="1" applyFont="1" applyFill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center" vertical="top"/>
    </xf>
    <xf numFmtId="3" fontId="5" fillId="0" borderId="8" xfId="0" applyNumberFormat="1" applyFont="1" applyFill="1" applyBorder="1" applyAlignment="1">
      <alignment horizontal="left" vertical="top" wrapText="1"/>
    </xf>
    <xf numFmtId="3" fontId="5" fillId="0" borderId="58" xfId="0" applyNumberFormat="1" applyFont="1" applyFill="1" applyBorder="1" applyAlignment="1">
      <alignment horizontal="left" vertical="top" wrapText="1"/>
    </xf>
    <xf numFmtId="3" fontId="6" fillId="0" borderId="8" xfId="0" applyNumberFormat="1" applyFont="1" applyFill="1" applyBorder="1" applyAlignment="1">
      <alignment horizontal="center" vertical="center" textRotation="90" wrapText="1"/>
    </xf>
    <xf numFmtId="3" fontId="6" fillId="0" borderId="58" xfId="0" applyNumberFormat="1" applyFont="1" applyFill="1" applyBorder="1" applyAlignment="1">
      <alignment horizontal="center" vertical="center" textRotation="90" wrapText="1"/>
    </xf>
    <xf numFmtId="3" fontId="6" fillId="0" borderId="25" xfId="0" applyNumberFormat="1" applyFont="1" applyBorder="1" applyAlignment="1">
      <alignment horizontal="left" vertical="top" wrapText="1"/>
    </xf>
    <xf numFmtId="3" fontId="6" fillId="0" borderId="21" xfId="0" applyNumberFormat="1" applyFont="1" applyBorder="1" applyAlignment="1">
      <alignment horizontal="left" vertical="top" wrapText="1"/>
    </xf>
    <xf numFmtId="3" fontId="2" fillId="8" borderId="72" xfId="0" applyNumberFormat="1" applyFont="1" applyFill="1" applyBorder="1" applyAlignment="1">
      <alignment horizontal="right" vertical="top" wrapText="1"/>
    </xf>
    <xf numFmtId="3" fontId="2" fillId="8" borderId="22" xfId="0" applyNumberFormat="1" applyFont="1" applyFill="1" applyBorder="1" applyAlignment="1">
      <alignment horizontal="right" vertical="top" wrapText="1"/>
    </xf>
    <xf numFmtId="3" fontId="2" fillId="8" borderId="70" xfId="0" applyNumberFormat="1" applyFont="1" applyFill="1" applyBorder="1" applyAlignment="1">
      <alignment horizontal="right" vertical="top" wrapText="1"/>
    </xf>
    <xf numFmtId="3" fontId="2" fillId="0" borderId="8" xfId="0" applyNumberFormat="1" applyFont="1" applyFill="1" applyBorder="1" applyAlignment="1">
      <alignment horizontal="center" vertical="center" textRotation="90" wrapText="1"/>
    </xf>
    <xf numFmtId="3" fontId="2" fillId="0" borderId="17" xfId="0" applyNumberFormat="1" applyFont="1" applyFill="1" applyBorder="1" applyAlignment="1">
      <alignment horizontal="center" vertical="center" textRotation="90" wrapText="1"/>
    </xf>
    <xf numFmtId="3" fontId="6" fillId="0" borderId="35" xfId="0" applyNumberFormat="1" applyFont="1" applyBorder="1" applyAlignment="1">
      <alignment horizontal="left" vertical="top" wrapText="1"/>
    </xf>
    <xf numFmtId="3" fontId="6" fillId="0" borderId="16" xfId="0" applyNumberFormat="1" applyFont="1" applyBorder="1" applyAlignment="1">
      <alignment horizontal="left" vertical="top" wrapText="1"/>
    </xf>
    <xf numFmtId="3" fontId="6" fillId="0" borderId="38" xfId="0" applyNumberFormat="1" applyFont="1" applyFill="1" applyBorder="1" applyAlignment="1">
      <alignment horizontal="left" vertical="top" wrapText="1"/>
    </xf>
    <xf numFmtId="3" fontId="6" fillId="0" borderId="29" xfId="0" applyNumberFormat="1" applyFont="1" applyFill="1" applyBorder="1" applyAlignment="1">
      <alignment horizontal="left" vertical="top" wrapText="1"/>
    </xf>
    <xf numFmtId="3" fontId="6" fillId="0" borderId="10" xfId="0" applyNumberFormat="1" applyFont="1" applyFill="1" applyBorder="1" applyAlignment="1">
      <alignment horizontal="left" vertical="top" wrapText="1"/>
    </xf>
    <xf numFmtId="3" fontId="6" fillId="7" borderId="50" xfId="0" applyNumberFormat="1" applyFont="1" applyFill="1" applyBorder="1" applyAlignment="1">
      <alignment horizontal="center" vertical="top"/>
    </xf>
    <xf numFmtId="3" fontId="6" fillId="7" borderId="38" xfId="0" applyNumberFormat="1" applyFont="1" applyFill="1" applyBorder="1" applyAlignment="1">
      <alignment horizontal="center" vertical="top"/>
    </xf>
    <xf numFmtId="3" fontId="6" fillId="7" borderId="52" xfId="0" applyNumberFormat="1" applyFont="1" applyFill="1" applyBorder="1" applyAlignment="1">
      <alignment horizontal="center" vertical="top"/>
    </xf>
    <xf numFmtId="3" fontId="6" fillId="7" borderId="53" xfId="0" applyNumberFormat="1" applyFont="1" applyFill="1" applyBorder="1" applyAlignment="1">
      <alignment horizontal="center" vertical="top"/>
    </xf>
    <xf numFmtId="3" fontId="6" fillId="7" borderId="39" xfId="0" applyNumberFormat="1" applyFont="1" applyFill="1" applyBorder="1" applyAlignment="1">
      <alignment horizontal="center" vertical="top"/>
    </xf>
    <xf numFmtId="3" fontId="6" fillId="7" borderId="40" xfId="0" applyNumberFormat="1" applyFont="1" applyFill="1" applyBorder="1" applyAlignment="1">
      <alignment horizontal="center" vertical="top"/>
    </xf>
    <xf numFmtId="3" fontId="2" fillId="8" borderId="72" xfId="0" applyNumberFormat="1" applyFont="1" applyFill="1" applyBorder="1" applyAlignment="1">
      <alignment horizontal="center" vertical="top" wrapText="1"/>
    </xf>
    <xf numFmtId="3" fontId="2" fillId="8" borderId="22" xfId="0" applyNumberFormat="1" applyFont="1" applyFill="1" applyBorder="1" applyAlignment="1">
      <alignment horizontal="center" vertical="top" wrapText="1"/>
    </xf>
    <xf numFmtId="3" fontId="2" fillId="8" borderId="70" xfId="0" applyNumberFormat="1" applyFont="1" applyFill="1" applyBorder="1" applyAlignment="1">
      <alignment horizontal="center" vertical="top" wrapText="1"/>
    </xf>
    <xf numFmtId="165" fontId="6" fillId="0" borderId="16" xfId="0" applyNumberFormat="1" applyFont="1" applyFill="1" applyBorder="1" applyAlignment="1">
      <alignment horizontal="center" vertical="top"/>
    </xf>
    <xf numFmtId="165" fontId="6" fillId="0" borderId="18" xfId="0" applyNumberFormat="1" applyFont="1" applyFill="1" applyBorder="1" applyAlignment="1">
      <alignment horizontal="center" vertical="top"/>
    </xf>
    <xf numFmtId="3" fontId="6" fillId="7" borderId="44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>
      <alignment horizontal="center" vertical="top"/>
    </xf>
    <xf numFmtId="49" fontId="2" fillId="2" borderId="9" xfId="0" applyNumberFormat="1" applyFont="1" applyFill="1" applyBorder="1" applyAlignment="1">
      <alignment horizontal="center" vertical="top"/>
    </xf>
    <xf numFmtId="49" fontId="2" fillId="3" borderId="6" xfId="0" applyNumberFormat="1" applyFont="1" applyFill="1" applyBorder="1" applyAlignment="1">
      <alignment horizontal="center" vertical="top"/>
    </xf>
    <xf numFmtId="49" fontId="2" fillId="3" borderId="10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left" vertical="top" wrapText="1"/>
    </xf>
    <xf numFmtId="3" fontId="6" fillId="0" borderId="56" xfId="0" applyNumberFormat="1" applyFont="1" applyFill="1" applyBorder="1" applyAlignment="1">
      <alignment horizontal="left" vertical="top" wrapText="1"/>
    </xf>
    <xf numFmtId="3" fontId="8" fillId="0" borderId="8" xfId="0" applyNumberFormat="1" applyFont="1" applyFill="1" applyBorder="1" applyAlignment="1">
      <alignment horizontal="center" vertical="center" textRotation="90" wrapText="1"/>
    </xf>
    <xf numFmtId="3" fontId="8" fillId="0" borderId="58" xfId="0" applyNumberFormat="1" applyFont="1" applyFill="1" applyBorder="1" applyAlignment="1">
      <alignment horizontal="center" vertical="center" textRotation="90" wrapText="1"/>
    </xf>
    <xf numFmtId="3" fontId="5" fillId="0" borderId="25" xfId="0" applyNumberFormat="1" applyFont="1" applyBorder="1" applyAlignment="1">
      <alignment horizontal="center" vertical="top"/>
    </xf>
    <xf numFmtId="3" fontId="5" fillId="0" borderId="21" xfId="0" applyNumberFormat="1" applyFont="1" applyBorder="1" applyAlignment="1">
      <alignment horizontal="center" vertical="top"/>
    </xf>
    <xf numFmtId="3" fontId="6" fillId="7" borderId="58" xfId="0" applyNumberFormat="1" applyFont="1" applyFill="1" applyBorder="1" applyAlignment="1">
      <alignment horizontal="left" vertical="top" wrapText="1"/>
    </xf>
    <xf numFmtId="3" fontId="5" fillId="0" borderId="43" xfId="0" applyNumberFormat="1" applyFont="1" applyBorder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2" fillId="8" borderId="2" xfId="0" applyNumberFormat="1" applyFont="1" applyFill="1" applyBorder="1" applyAlignment="1">
      <alignment horizontal="right" vertical="top" wrapText="1"/>
    </xf>
    <xf numFmtId="3" fontId="2" fillId="8" borderId="32" xfId="0" applyNumberFormat="1" applyFont="1" applyFill="1" applyBorder="1" applyAlignment="1">
      <alignment horizontal="right" vertical="top" wrapText="1"/>
    </xf>
    <xf numFmtId="3" fontId="2" fillId="8" borderId="79" xfId="0" applyNumberFormat="1" applyFont="1" applyFill="1" applyBorder="1" applyAlignment="1">
      <alignment horizontal="right" vertical="top" wrapText="1"/>
    </xf>
    <xf numFmtId="3" fontId="1" fillId="0" borderId="11" xfId="0" applyNumberFormat="1" applyFont="1" applyBorder="1" applyAlignment="1">
      <alignment horizontal="left" vertical="top" wrapText="1"/>
    </xf>
    <xf numFmtId="3" fontId="1" fillId="0" borderId="22" xfId="0" applyNumberFormat="1" applyFont="1" applyBorder="1" applyAlignment="1">
      <alignment horizontal="left" vertical="top" wrapText="1"/>
    </xf>
    <xf numFmtId="3" fontId="1" fillId="0" borderId="70" xfId="0" applyNumberFormat="1" applyFont="1" applyBorder="1" applyAlignment="1">
      <alignment horizontal="left" vertical="top" wrapText="1"/>
    </xf>
    <xf numFmtId="3" fontId="2" fillId="5" borderId="33" xfId="0" applyNumberFormat="1" applyFont="1" applyFill="1" applyBorder="1" applyAlignment="1">
      <alignment horizontal="right" vertical="top"/>
    </xf>
    <xf numFmtId="3" fontId="2" fillId="5" borderId="37" xfId="0" applyNumberFormat="1" applyFont="1" applyFill="1" applyBorder="1" applyAlignment="1">
      <alignment horizontal="right" vertical="top"/>
    </xf>
    <xf numFmtId="3" fontId="1" fillId="5" borderId="36" xfId="0" applyNumberFormat="1" applyFont="1" applyFill="1" applyBorder="1" applyAlignment="1">
      <alignment horizontal="center" vertical="top"/>
    </xf>
    <xf numFmtId="3" fontId="1" fillId="5" borderId="37" xfId="0" applyNumberFormat="1" applyFont="1" applyFill="1" applyBorder="1" applyAlignment="1">
      <alignment horizontal="center" vertical="top"/>
    </xf>
    <xf numFmtId="3" fontId="1" fillId="5" borderId="54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wrapText="1"/>
    </xf>
    <xf numFmtId="3" fontId="2" fillId="0" borderId="56" xfId="0" applyNumberFormat="1" applyFont="1" applyFill="1" applyBorder="1" applyAlignment="1">
      <alignment horizont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top" wrapText="1"/>
    </xf>
    <xf numFmtId="3" fontId="2" fillId="5" borderId="32" xfId="0" applyNumberFormat="1" applyFont="1" applyFill="1" applyBorder="1" applyAlignment="1">
      <alignment horizontal="center" vertical="top" wrapText="1"/>
    </xf>
    <xf numFmtId="3" fontId="2" fillId="5" borderId="79" xfId="0" applyNumberFormat="1" applyFont="1" applyFill="1" applyBorder="1" applyAlignment="1">
      <alignment horizontal="center" vertical="top" wrapText="1"/>
    </xf>
    <xf numFmtId="3" fontId="1" fillId="0" borderId="77" xfId="0" applyNumberFormat="1" applyFont="1" applyBorder="1" applyAlignment="1">
      <alignment horizontal="left" vertical="top" wrapText="1"/>
    </xf>
    <xf numFmtId="3" fontId="1" fillId="0" borderId="29" xfId="0" applyNumberFormat="1" applyFont="1" applyBorder="1" applyAlignment="1">
      <alignment horizontal="left" vertical="top" wrapText="1"/>
    </xf>
    <xf numFmtId="3" fontId="1" fillId="0" borderId="66" xfId="0" applyNumberFormat="1" applyFont="1" applyBorder="1" applyAlignment="1">
      <alignment horizontal="left" vertical="top" wrapText="1"/>
    </xf>
    <xf numFmtId="3" fontId="1" fillId="0" borderId="51" xfId="0" applyNumberFormat="1" applyFont="1" applyBorder="1" applyAlignment="1">
      <alignment horizontal="left" vertical="top" wrapText="1"/>
    </xf>
    <xf numFmtId="3" fontId="1" fillId="0" borderId="64" xfId="0" applyNumberFormat="1" applyFont="1" applyBorder="1" applyAlignment="1">
      <alignment horizontal="left" vertical="top" wrapText="1"/>
    </xf>
    <xf numFmtId="3" fontId="1" fillId="0" borderId="61" xfId="0" applyNumberFormat="1" applyFont="1" applyBorder="1" applyAlignment="1">
      <alignment horizontal="left" vertical="top" wrapText="1"/>
    </xf>
    <xf numFmtId="3" fontId="3" fillId="0" borderId="0" xfId="0" applyNumberFormat="1" applyFont="1" applyAlignment="1">
      <alignment horizontal="left" vertical="top" wrapText="1"/>
    </xf>
    <xf numFmtId="3" fontId="2" fillId="2" borderId="33" xfId="0" applyNumberFormat="1" applyFont="1" applyFill="1" applyBorder="1" applyAlignment="1">
      <alignment horizontal="right" vertical="top" wrapText="1"/>
    </xf>
    <xf numFmtId="3" fontId="2" fillId="2" borderId="37" xfId="0" applyNumberFormat="1" applyFont="1" applyFill="1" applyBorder="1" applyAlignment="1">
      <alignment horizontal="right" vertical="top" wrapText="1"/>
    </xf>
    <xf numFmtId="3" fontId="1" fillId="2" borderId="36" xfId="0" applyNumberFormat="1" applyFont="1" applyFill="1" applyBorder="1" applyAlignment="1">
      <alignment horizontal="center" vertical="top"/>
    </xf>
    <xf numFmtId="3" fontId="1" fillId="2" borderId="37" xfId="0" applyNumberFormat="1" applyFont="1" applyFill="1" applyBorder="1" applyAlignment="1">
      <alignment horizontal="center" vertical="top"/>
    </xf>
    <xf numFmtId="3" fontId="1" fillId="2" borderId="54" xfId="0" applyNumberFormat="1" applyFont="1" applyFill="1" applyBorder="1" applyAlignment="1">
      <alignment horizontal="center" vertical="top"/>
    </xf>
    <xf numFmtId="3" fontId="2" fillId="3" borderId="33" xfId="0" applyNumberFormat="1" applyFont="1" applyFill="1" applyBorder="1" applyAlignment="1">
      <alignment horizontal="right" vertical="top" wrapText="1"/>
    </xf>
    <xf numFmtId="3" fontId="2" fillId="3" borderId="37" xfId="0" applyNumberFormat="1" applyFont="1" applyFill="1" applyBorder="1" applyAlignment="1">
      <alignment horizontal="right" vertical="top" wrapText="1"/>
    </xf>
    <xf numFmtId="3" fontId="6" fillId="9" borderId="36" xfId="0" applyNumberFormat="1" applyFont="1" applyFill="1" applyBorder="1" applyAlignment="1">
      <alignment horizontal="center" vertical="top"/>
    </xf>
    <xf numFmtId="3" fontId="6" fillId="9" borderId="37" xfId="0" applyNumberFormat="1" applyFont="1" applyFill="1" applyBorder="1" applyAlignment="1">
      <alignment horizontal="center" vertical="top"/>
    </xf>
    <xf numFmtId="3" fontId="6" fillId="9" borderId="54" xfId="0" applyNumberFormat="1" applyFont="1" applyFill="1" applyBorder="1" applyAlignment="1">
      <alignment horizontal="center" vertical="top"/>
    </xf>
    <xf numFmtId="3" fontId="6" fillId="0" borderId="43" xfId="0" applyNumberFormat="1" applyFont="1" applyBorder="1" applyAlignment="1">
      <alignment horizontal="left" vertical="top" wrapText="1"/>
    </xf>
    <xf numFmtId="3" fontId="6" fillId="0" borderId="14" xfId="0" applyNumberFormat="1" applyFont="1" applyBorder="1" applyAlignment="1">
      <alignment horizontal="left" vertical="top" wrapText="1"/>
    </xf>
    <xf numFmtId="3" fontId="6" fillId="0" borderId="27" xfId="0" applyNumberFormat="1" applyFont="1" applyBorder="1" applyAlignment="1">
      <alignment horizontal="center" vertical="top"/>
    </xf>
    <xf numFmtId="3" fontId="6" fillId="0" borderId="13" xfId="0" applyNumberFormat="1" applyFont="1" applyBorder="1" applyAlignment="1">
      <alignment horizontal="center" vertical="top"/>
    </xf>
    <xf numFmtId="3" fontId="6" fillId="0" borderId="57" xfId="0" applyNumberFormat="1" applyFont="1" applyBorder="1" applyAlignment="1">
      <alignment horizontal="center" vertical="top"/>
    </xf>
    <xf numFmtId="3" fontId="6" fillId="0" borderId="72" xfId="0" applyNumberFormat="1" applyFont="1" applyBorder="1" applyAlignment="1">
      <alignment horizontal="center" vertical="top"/>
    </xf>
    <xf numFmtId="3" fontId="6" fillId="0" borderId="48" xfId="0" applyNumberFormat="1" applyFont="1" applyBorder="1" applyAlignment="1">
      <alignment horizontal="center" vertical="top"/>
    </xf>
    <xf numFmtId="3" fontId="6" fillId="0" borderId="23" xfId="0" applyNumberFormat="1" applyFont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left" vertical="top" wrapText="1"/>
    </xf>
    <xf numFmtId="3" fontId="8" fillId="0" borderId="17" xfId="0" applyNumberFormat="1" applyFont="1" applyFill="1" applyBorder="1" applyAlignment="1">
      <alignment horizontal="center" vertical="center" textRotation="90" wrapText="1"/>
    </xf>
    <xf numFmtId="3" fontId="5" fillId="0" borderId="16" xfId="0" applyNumberFormat="1" applyFont="1" applyBorder="1" applyAlignment="1">
      <alignment horizontal="center" vertical="top"/>
    </xf>
    <xf numFmtId="3" fontId="6" fillId="0" borderId="30" xfId="0" applyNumberFormat="1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center" vertical="center" textRotation="90" wrapText="1"/>
    </xf>
    <xf numFmtId="165" fontId="6" fillId="0" borderId="0" xfId="0" applyNumberFormat="1" applyFont="1" applyBorder="1" applyAlignment="1">
      <alignment horizontal="center" vertical="center" textRotation="90" wrapText="1"/>
    </xf>
    <xf numFmtId="165" fontId="6" fillId="0" borderId="56" xfId="0" applyNumberFormat="1" applyFont="1" applyBorder="1" applyAlignment="1">
      <alignment horizontal="center" vertical="center" textRotation="90" wrapText="1"/>
    </xf>
    <xf numFmtId="165" fontId="6" fillId="0" borderId="7" xfId="0" applyNumberFormat="1" applyFont="1" applyFill="1" applyBorder="1" applyAlignment="1">
      <alignment horizontal="center" vertical="top"/>
    </xf>
    <xf numFmtId="165" fontId="6" fillId="0" borderId="6" xfId="0" applyNumberFormat="1" applyFont="1" applyBorder="1" applyAlignment="1">
      <alignment horizontal="center" vertical="center" textRotation="90" wrapText="1"/>
    </xf>
    <xf numFmtId="165" fontId="6" fillId="0" borderId="4" xfId="0" applyNumberFormat="1" applyFont="1" applyBorder="1" applyAlignment="1">
      <alignment horizontal="center" vertical="center" textRotation="90" wrapText="1"/>
    </xf>
    <xf numFmtId="165" fontId="6" fillId="0" borderId="10" xfId="0" applyNumberFormat="1" applyFont="1" applyBorder="1" applyAlignment="1">
      <alignment horizontal="center" vertical="center" textRotation="90" wrapText="1"/>
    </xf>
    <xf numFmtId="165" fontId="6" fillId="0" borderId="4" xfId="0" applyNumberFormat="1" applyFont="1" applyFill="1" applyBorder="1" applyAlignment="1">
      <alignment horizontal="center" vertical="top"/>
    </xf>
    <xf numFmtId="165" fontId="18" fillId="7" borderId="6" xfId="0" applyNumberFormat="1" applyFont="1" applyFill="1" applyBorder="1" applyAlignment="1">
      <alignment horizontal="center" vertical="top"/>
    </xf>
    <xf numFmtId="165" fontId="18" fillId="7" borderId="4" xfId="0" applyNumberFormat="1" applyFont="1" applyFill="1" applyBorder="1" applyAlignment="1">
      <alignment horizontal="center" vertical="top"/>
    </xf>
    <xf numFmtId="3" fontId="6" fillId="7" borderId="49" xfId="0" applyNumberFormat="1" applyFont="1" applyFill="1" applyBorder="1" applyAlignment="1">
      <alignment horizontal="center" vertical="top"/>
    </xf>
    <xf numFmtId="3" fontId="6" fillId="7" borderId="45" xfId="0" applyNumberFormat="1" applyFont="1" applyFill="1" applyBorder="1" applyAlignment="1">
      <alignment horizontal="center" vertical="top"/>
    </xf>
    <xf numFmtId="3" fontId="17" fillId="0" borderId="0" xfId="0" applyNumberFormat="1" applyFont="1" applyAlignment="1">
      <alignment horizontal="right" vertical="top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52" xfId="0" applyNumberFormat="1" applyFont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3" fontId="6" fillId="0" borderId="31" xfId="0" applyNumberFormat="1" applyFont="1" applyFill="1" applyBorder="1" applyAlignment="1">
      <alignment horizontal="center" vertical="top" wrapText="1"/>
    </xf>
    <xf numFmtId="3" fontId="6" fillId="7" borderId="16" xfId="0" applyNumberFormat="1" applyFont="1" applyFill="1" applyBorder="1" applyAlignment="1">
      <alignment horizontal="left" vertical="top" wrapText="1"/>
    </xf>
    <xf numFmtId="3" fontId="20" fillId="7" borderId="35" xfId="0" applyNumberFormat="1" applyFont="1" applyFill="1" applyBorder="1" applyAlignment="1">
      <alignment horizontal="left" vertical="top" wrapText="1"/>
    </xf>
    <xf numFmtId="3" fontId="20" fillId="7" borderId="16" xfId="0" applyNumberFormat="1" applyFont="1" applyFill="1" applyBorder="1" applyAlignment="1">
      <alignment horizontal="left" vertical="top" wrapText="1"/>
    </xf>
    <xf numFmtId="3" fontId="20" fillId="7" borderId="21" xfId="0" applyNumberFormat="1" applyFont="1" applyFill="1" applyBorder="1" applyAlignment="1">
      <alignment horizontal="left" vertical="top" wrapText="1"/>
    </xf>
    <xf numFmtId="165" fontId="18" fillId="0" borderId="6" xfId="0" applyNumberFormat="1" applyFont="1" applyFill="1" applyBorder="1" applyAlignment="1">
      <alignment horizontal="center" vertical="top"/>
    </xf>
    <xf numFmtId="165" fontId="18" fillId="0" borderId="4" xfId="0" applyNumberFormat="1" applyFont="1" applyFill="1" applyBorder="1" applyAlignment="1">
      <alignment horizontal="center" vertical="top"/>
    </xf>
    <xf numFmtId="3" fontId="6" fillId="7" borderId="38" xfId="0" applyNumberFormat="1" applyFont="1" applyFill="1" applyBorder="1" applyAlignment="1">
      <alignment horizontal="left" vertical="top" wrapText="1"/>
    </xf>
    <xf numFmtId="3" fontId="6" fillId="7" borderId="29" xfId="0" applyNumberFormat="1" applyFont="1" applyFill="1" applyBorder="1" applyAlignment="1">
      <alignment horizontal="left" vertical="top" wrapText="1"/>
    </xf>
    <xf numFmtId="3" fontId="3" fillId="0" borderId="0" xfId="0" applyNumberFormat="1" applyFont="1" applyAlignment="1">
      <alignment horizontal="right"/>
    </xf>
    <xf numFmtId="3" fontId="2" fillId="8" borderId="56" xfId="0" applyNumberFormat="1" applyFont="1" applyFill="1" applyBorder="1" applyAlignment="1">
      <alignment horizontal="right" vertical="top" wrapText="1"/>
    </xf>
    <xf numFmtId="3" fontId="6" fillId="0" borderId="4" xfId="0" applyNumberFormat="1" applyFont="1" applyFill="1" applyBorder="1" applyAlignment="1">
      <alignment horizontal="left" vertical="top" wrapText="1"/>
    </xf>
    <xf numFmtId="3" fontId="1" fillId="0" borderId="45" xfId="0" applyNumberFormat="1" applyFont="1" applyBorder="1" applyAlignment="1">
      <alignment horizontal="left" vertical="top" wrapText="1"/>
    </xf>
    <xf numFmtId="3" fontId="1" fillId="0" borderId="38" xfId="0" applyNumberFormat="1" applyFont="1" applyBorder="1" applyAlignment="1">
      <alignment horizontal="left" vertical="top" wrapText="1"/>
    </xf>
    <xf numFmtId="3" fontId="1" fillId="0" borderId="40" xfId="0" applyNumberFormat="1" applyFont="1" applyBorder="1" applyAlignment="1">
      <alignment horizontal="left" vertical="top" wrapText="1"/>
    </xf>
    <xf numFmtId="3" fontId="5" fillId="8" borderId="22" xfId="0" applyNumberFormat="1" applyFont="1" applyFill="1" applyBorder="1" applyAlignment="1">
      <alignment horizontal="right" vertical="top" wrapText="1"/>
    </xf>
    <xf numFmtId="3" fontId="5" fillId="8" borderId="70" xfId="0" applyNumberFormat="1" applyFont="1" applyFill="1" applyBorder="1" applyAlignment="1">
      <alignment horizontal="right" vertical="top" wrapText="1"/>
    </xf>
    <xf numFmtId="3" fontId="15" fillId="0" borderId="76" xfId="0" applyNumberFormat="1" applyFont="1" applyBorder="1" applyAlignment="1">
      <alignment horizontal="center" vertical="top"/>
    </xf>
    <xf numFmtId="3" fontId="15" fillId="0" borderId="68" xfId="0" applyNumberFormat="1" applyFont="1" applyBorder="1" applyAlignment="1">
      <alignment horizontal="center" vertical="top"/>
    </xf>
    <xf numFmtId="165" fontId="6" fillId="0" borderId="25" xfId="0" applyNumberFormat="1" applyFont="1" applyFill="1" applyBorder="1" applyAlignment="1">
      <alignment horizontal="center" vertical="top"/>
    </xf>
    <xf numFmtId="165" fontId="6" fillId="0" borderId="31" xfId="0" applyNumberFormat="1" applyFont="1" applyFill="1" applyBorder="1" applyAlignment="1">
      <alignment horizontal="center" vertical="top"/>
    </xf>
    <xf numFmtId="165" fontId="6" fillId="0" borderId="19" xfId="0" applyNumberFormat="1" applyFont="1" applyFill="1" applyBorder="1" applyAlignment="1">
      <alignment horizontal="center" vertical="top"/>
    </xf>
    <xf numFmtId="165" fontId="6" fillId="0" borderId="6" xfId="0" applyNumberFormat="1" applyFont="1" applyFill="1" applyBorder="1" applyAlignment="1">
      <alignment horizontal="center" vertical="top"/>
    </xf>
    <xf numFmtId="3" fontId="4" fillId="7" borderId="0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31" xfId="0" applyNumberFormat="1" applyFont="1" applyBorder="1" applyAlignment="1">
      <alignment horizontal="center" vertical="center" wrapText="1"/>
    </xf>
    <xf numFmtId="3" fontId="6" fillId="0" borderId="69" xfId="0" applyNumberFormat="1" applyFont="1" applyFill="1" applyBorder="1" applyAlignment="1">
      <alignment horizontal="center" vertical="top" wrapText="1"/>
    </xf>
    <xf numFmtId="3" fontId="6" fillId="0" borderId="67" xfId="0" applyNumberFormat="1" applyFont="1" applyFill="1" applyBorder="1" applyAlignment="1">
      <alignment horizontal="center" vertical="top" wrapText="1"/>
    </xf>
    <xf numFmtId="165" fontId="6" fillId="7" borderId="53" xfId="0" applyNumberFormat="1" applyFont="1" applyFill="1" applyBorder="1" applyAlignment="1">
      <alignment horizontal="center" vertical="top"/>
    </xf>
    <xf numFmtId="165" fontId="6" fillId="7" borderId="73" xfId="0" applyNumberFormat="1" applyFont="1" applyFill="1" applyBorder="1" applyAlignment="1">
      <alignment horizontal="center" vertical="top"/>
    </xf>
    <xf numFmtId="3" fontId="5" fillId="3" borderId="36" xfId="0" applyNumberFormat="1" applyFont="1" applyFill="1" applyBorder="1" applyAlignment="1">
      <alignment horizontal="left" vertical="top" wrapText="1"/>
    </xf>
    <xf numFmtId="3" fontId="5" fillId="3" borderId="54" xfId="0" applyNumberFormat="1" applyFont="1" applyFill="1" applyBorder="1" applyAlignment="1">
      <alignment horizontal="left" vertical="top" wrapText="1"/>
    </xf>
    <xf numFmtId="3" fontId="6" fillId="7" borderId="4" xfId="0" applyNumberFormat="1" applyFont="1" applyFill="1" applyBorder="1" applyAlignment="1">
      <alignment horizontal="left" vertical="top" wrapText="1"/>
    </xf>
    <xf numFmtId="165" fontId="6" fillId="0" borderId="45" xfId="0" applyNumberFormat="1" applyFont="1" applyFill="1" applyBorder="1" applyAlignment="1">
      <alignment horizontal="center" vertical="top"/>
    </xf>
    <xf numFmtId="165" fontId="6" fillId="0" borderId="77" xfId="0" applyNumberFormat="1" applyFont="1" applyFill="1" applyBorder="1" applyAlignment="1">
      <alignment horizontal="center" vertical="top"/>
    </xf>
    <xf numFmtId="165" fontId="6" fillId="0" borderId="35" xfId="0" applyNumberFormat="1" applyFont="1" applyFill="1" applyBorder="1" applyAlignment="1">
      <alignment horizontal="center" vertical="top"/>
    </xf>
    <xf numFmtId="165" fontId="6" fillId="0" borderId="30" xfId="0" applyNumberFormat="1" applyFont="1" applyFill="1" applyBorder="1" applyAlignment="1">
      <alignment horizontal="center" vertical="top"/>
    </xf>
    <xf numFmtId="3" fontId="6" fillId="0" borderId="45" xfId="0" applyNumberFormat="1" applyFont="1" applyBorder="1" applyAlignment="1">
      <alignment horizontal="left" vertical="top" wrapText="1"/>
    </xf>
    <xf numFmtId="3" fontId="6" fillId="0" borderId="77" xfId="0" applyNumberFormat="1" applyFont="1" applyBorder="1" applyAlignment="1">
      <alignment horizontal="left" vertical="top" wrapText="1"/>
    </xf>
    <xf numFmtId="3" fontId="15" fillId="0" borderId="38" xfId="0" applyNumberFormat="1" applyFont="1" applyBorder="1" applyAlignment="1">
      <alignment horizontal="center" vertical="top"/>
    </xf>
    <xf numFmtId="3" fontId="15" fillId="0" borderId="29" xfId="0" applyNumberFormat="1" applyFont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165" fontId="6" fillId="0" borderId="69" xfId="0" applyNumberFormat="1" applyFont="1" applyFill="1" applyBorder="1" applyAlignment="1">
      <alignment horizontal="center" vertical="top"/>
    </xf>
    <xf numFmtId="165" fontId="6" fillId="0" borderId="67" xfId="0" applyNumberFormat="1" applyFont="1" applyFill="1" applyBorder="1" applyAlignment="1">
      <alignment horizontal="center" vertical="top"/>
    </xf>
    <xf numFmtId="165" fontId="6" fillId="0" borderId="46" xfId="0" applyNumberFormat="1" applyFont="1" applyFill="1" applyBorder="1" applyAlignment="1">
      <alignment horizontal="center" vertical="top"/>
    </xf>
    <xf numFmtId="165" fontId="6" fillId="0" borderId="78" xfId="0" applyNumberFormat="1" applyFont="1" applyFill="1" applyBorder="1" applyAlignment="1">
      <alignment horizontal="center" vertical="top"/>
    </xf>
    <xf numFmtId="165" fontId="6" fillId="0" borderId="38" xfId="0" applyNumberFormat="1" applyFont="1" applyFill="1" applyBorder="1" applyAlignment="1">
      <alignment horizontal="center" vertical="top"/>
    </xf>
    <xf numFmtId="165" fontId="6" fillId="0" borderId="29" xfId="0" applyNumberFormat="1" applyFont="1" applyFill="1" applyBorder="1" applyAlignment="1">
      <alignment horizontal="center" vertical="top"/>
    </xf>
    <xf numFmtId="3" fontId="6" fillId="0" borderId="53" xfId="0" applyNumberFormat="1" applyFont="1" applyBorder="1" applyAlignment="1">
      <alignment horizontal="center" vertical="top"/>
    </xf>
    <xf numFmtId="3" fontId="6" fillId="0" borderId="73" xfId="0" applyNumberFormat="1" applyFont="1" applyBorder="1" applyAlignment="1">
      <alignment horizontal="center" vertical="top"/>
    </xf>
    <xf numFmtId="165" fontId="6" fillId="7" borderId="42" xfId="0" applyNumberFormat="1" applyFont="1" applyFill="1" applyBorder="1" applyAlignment="1">
      <alignment horizontal="center" vertical="top"/>
    </xf>
    <xf numFmtId="165" fontId="6" fillId="7" borderId="41" xfId="0" applyNumberFormat="1" applyFont="1" applyFill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31" xfId="0" applyNumberFormat="1" applyFont="1" applyBorder="1" applyAlignment="1">
      <alignment horizontal="center" vertical="center" wrapText="1"/>
    </xf>
    <xf numFmtId="3" fontId="1" fillId="0" borderId="45" xfId="0" applyNumberFormat="1" applyFont="1" applyBorder="1" applyAlignment="1">
      <alignment horizontal="center" vertical="center" textRotation="90" wrapText="1"/>
    </xf>
    <xf numFmtId="3" fontId="1" fillId="0" borderId="9" xfId="0" applyNumberFormat="1" applyFont="1" applyBorder="1" applyAlignment="1">
      <alignment horizontal="center" vertical="center" textRotation="90" wrapText="1"/>
    </xf>
    <xf numFmtId="3" fontId="1" fillId="0" borderId="50" xfId="0" applyNumberFormat="1" applyFont="1" applyBorder="1" applyAlignment="1">
      <alignment horizontal="center" vertical="center"/>
    </xf>
    <xf numFmtId="3" fontId="1" fillId="0" borderId="40" xfId="0" applyNumberFormat="1" applyFont="1" applyFill="1" applyBorder="1" applyAlignment="1">
      <alignment horizontal="center" vertical="center" textRotation="90" wrapText="1"/>
    </xf>
    <xf numFmtId="3" fontId="1" fillId="0" borderId="20" xfId="0" applyNumberFormat="1" applyFont="1" applyFill="1" applyBorder="1" applyAlignment="1">
      <alignment horizontal="center" vertical="center" textRotation="90" wrapText="1"/>
    </xf>
    <xf numFmtId="164" fontId="8" fillId="0" borderId="7" xfId="0" applyNumberFormat="1" applyFont="1" applyBorder="1" applyAlignment="1">
      <alignment horizontal="center" vertical="top" wrapText="1"/>
    </xf>
    <xf numFmtId="164" fontId="8" fillId="0" borderId="18" xfId="0" applyNumberFormat="1" applyFont="1" applyBorder="1" applyAlignment="1">
      <alignment horizontal="center" vertical="top" wrapText="1"/>
    </xf>
    <xf numFmtId="165" fontId="8" fillId="0" borderId="24" xfId="0" applyNumberFormat="1" applyFont="1" applyBorder="1" applyAlignment="1">
      <alignment horizontal="center" vertical="top" wrapText="1"/>
    </xf>
    <xf numFmtId="165" fontId="8" fillId="0" borderId="15" xfId="0" applyNumberFormat="1" applyFont="1" applyBorder="1" applyAlignment="1">
      <alignment horizontal="center" vertical="top" wrapText="1"/>
    </xf>
    <xf numFmtId="3" fontId="15" fillId="7" borderId="60" xfId="0" applyNumberFormat="1" applyFont="1" applyFill="1" applyBorder="1" applyAlignment="1">
      <alignment horizontal="center" vertical="top"/>
    </xf>
    <xf numFmtId="3" fontId="6" fillId="0" borderId="66" xfId="0" applyNumberFormat="1" applyFont="1" applyBorder="1" applyAlignment="1">
      <alignment horizontal="center" vertical="top"/>
    </xf>
    <xf numFmtId="3" fontId="6" fillId="4" borderId="0" xfId="0" applyNumberFormat="1" applyFont="1" applyFill="1" applyBorder="1" applyAlignment="1">
      <alignment horizontal="left" vertical="top" wrapText="1"/>
    </xf>
    <xf numFmtId="3" fontId="6" fillId="0" borderId="0" xfId="0" applyNumberFormat="1" applyFont="1" applyAlignment="1">
      <alignment vertical="top"/>
    </xf>
    <xf numFmtId="3" fontId="6" fillId="0" borderId="17" xfId="0" applyNumberFormat="1" applyFont="1" applyFill="1" applyBorder="1" applyAlignment="1">
      <alignment horizontal="left" vertical="top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1" sqref="B31"/>
    </sheetView>
  </sheetViews>
  <sheetFormatPr defaultRowHeight="15.75" x14ac:dyDescent="0.25"/>
  <cols>
    <col min="1" max="1" width="22.7109375" style="2" customWidth="1"/>
    <col min="2" max="2" width="60.7109375" style="2" customWidth="1"/>
    <col min="3" max="16384" width="9.140625" style="2"/>
  </cols>
  <sheetData>
    <row r="1" spans="1:2" x14ac:dyDescent="0.25">
      <c r="A1" s="621" t="s">
        <v>30</v>
      </c>
      <c r="B1" s="621"/>
    </row>
    <row r="2" spans="1:2" ht="31.5" x14ac:dyDescent="0.25">
      <c r="A2" s="3" t="s">
        <v>5</v>
      </c>
      <c r="B2" s="4" t="s">
        <v>31</v>
      </c>
    </row>
    <row r="3" spans="1:2" x14ac:dyDescent="0.25">
      <c r="A3" s="3">
        <v>1</v>
      </c>
      <c r="B3" s="4" t="s">
        <v>32</v>
      </c>
    </row>
    <row r="4" spans="1:2" x14ac:dyDescent="0.25">
      <c r="A4" s="3">
        <v>2</v>
      </c>
      <c r="B4" s="4" t="s">
        <v>33</v>
      </c>
    </row>
    <row r="5" spans="1:2" x14ac:dyDescent="0.25">
      <c r="A5" s="3">
        <v>3</v>
      </c>
      <c r="B5" s="4" t="s">
        <v>34</v>
      </c>
    </row>
    <row r="6" spans="1:2" x14ac:dyDescent="0.25">
      <c r="A6" s="3">
        <v>4</v>
      </c>
      <c r="B6" s="4" t="s">
        <v>35</v>
      </c>
    </row>
    <row r="7" spans="1:2" x14ac:dyDescent="0.25">
      <c r="A7" s="3">
        <v>5</v>
      </c>
      <c r="B7" s="4" t="s">
        <v>36</v>
      </c>
    </row>
    <row r="8" spans="1:2" x14ac:dyDescent="0.25">
      <c r="A8" s="3">
        <v>6</v>
      </c>
      <c r="B8" s="4" t="s">
        <v>37</v>
      </c>
    </row>
    <row r="9" spans="1:2" ht="15.75" customHeight="1" x14ac:dyDescent="0.25"/>
    <row r="10" spans="1:2" ht="15.75" customHeight="1" x14ac:dyDescent="0.25">
      <c r="A10" s="622" t="s">
        <v>38</v>
      </c>
      <c r="B10" s="622"/>
    </row>
  </sheetData>
  <mergeCells count="2">
    <mergeCell ref="A1:B1"/>
    <mergeCell ref="A10:B10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5"/>
  <sheetViews>
    <sheetView tabSelected="1" zoomScaleNormal="100" zoomScaleSheetLayoutView="100" workbookViewId="0">
      <selection activeCell="Q17" sqref="Q17"/>
    </sheetView>
  </sheetViews>
  <sheetFormatPr defaultRowHeight="12.75" x14ac:dyDescent="0.2"/>
  <cols>
    <col min="1" max="1" width="3.140625" style="21" customWidth="1"/>
    <col min="2" max="2" width="3.5703125" style="137" customWidth="1"/>
    <col min="3" max="3" width="3.140625" style="23" customWidth="1"/>
    <col min="4" max="4" width="32.28515625" style="8" customWidth="1"/>
    <col min="5" max="6" width="3.7109375" style="60" customWidth="1"/>
    <col min="7" max="7" width="7.7109375" style="8" customWidth="1"/>
    <col min="8" max="10" width="7.7109375" style="27" customWidth="1"/>
    <col min="11" max="11" width="23.28515625" style="8" customWidth="1"/>
    <col min="12" max="12" width="6" style="60" customWidth="1"/>
    <col min="13" max="14" width="4.42578125" style="60" customWidth="1"/>
    <col min="15" max="15" width="9.28515625" style="8" customWidth="1"/>
    <col min="16" max="16384" width="9.140625" style="8"/>
  </cols>
  <sheetData>
    <row r="1" spans="1:19" ht="59.25" customHeight="1" x14ac:dyDescent="0.2">
      <c r="J1" s="756" t="s">
        <v>120</v>
      </c>
      <c r="K1" s="756"/>
      <c r="L1" s="756"/>
      <c r="M1" s="756"/>
      <c r="N1" s="756"/>
    </row>
    <row r="2" spans="1:19" s="28" customFormat="1" ht="15.75" x14ac:dyDescent="0.2">
      <c r="A2" s="624" t="s">
        <v>112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</row>
    <row r="3" spans="1:19" s="28" customFormat="1" ht="15.75" x14ac:dyDescent="0.2">
      <c r="A3" s="625" t="s">
        <v>28</v>
      </c>
      <c r="B3" s="625"/>
      <c r="C3" s="625"/>
      <c r="D3" s="625"/>
      <c r="E3" s="625"/>
      <c r="F3" s="625"/>
      <c r="G3" s="625"/>
      <c r="H3" s="625"/>
      <c r="I3" s="625"/>
      <c r="J3" s="625"/>
      <c r="K3" s="625"/>
      <c r="L3" s="625"/>
      <c r="M3" s="625"/>
      <c r="N3" s="625"/>
    </row>
    <row r="4" spans="1:19" s="28" customFormat="1" ht="15.75" x14ac:dyDescent="0.2">
      <c r="A4" s="626" t="s">
        <v>39</v>
      </c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</row>
    <row r="5" spans="1:19" ht="26.25" customHeight="1" thickBot="1" x14ac:dyDescent="0.25">
      <c r="A5" s="15"/>
      <c r="B5" s="15"/>
      <c r="C5" s="22"/>
      <c r="D5" s="24"/>
      <c r="E5" s="24"/>
      <c r="F5" s="24"/>
      <c r="G5" s="24"/>
      <c r="H5" s="25"/>
      <c r="I5" s="25"/>
      <c r="J5" s="25"/>
      <c r="K5" s="7"/>
      <c r="L5" s="627" t="s">
        <v>47</v>
      </c>
      <c r="M5" s="627"/>
      <c r="N5" s="627"/>
    </row>
    <row r="6" spans="1:19" ht="18" customHeight="1" x14ac:dyDescent="0.2">
      <c r="A6" s="628" t="s">
        <v>0</v>
      </c>
      <c r="B6" s="631" t="s">
        <v>1</v>
      </c>
      <c r="C6" s="634" t="s">
        <v>2</v>
      </c>
      <c r="D6" s="637" t="s">
        <v>3</v>
      </c>
      <c r="E6" s="640" t="s">
        <v>4</v>
      </c>
      <c r="F6" s="643" t="s">
        <v>5</v>
      </c>
      <c r="G6" s="656" t="s">
        <v>6</v>
      </c>
      <c r="H6" s="653" t="s">
        <v>87</v>
      </c>
      <c r="I6" s="653" t="s">
        <v>49</v>
      </c>
      <c r="J6" s="653" t="s">
        <v>86</v>
      </c>
      <c r="K6" s="646" t="s">
        <v>40</v>
      </c>
      <c r="L6" s="647"/>
      <c r="M6" s="647"/>
      <c r="N6" s="648"/>
    </row>
    <row r="7" spans="1:19" ht="18" customHeight="1" x14ac:dyDescent="0.2">
      <c r="A7" s="629"/>
      <c r="B7" s="632"/>
      <c r="C7" s="635"/>
      <c r="D7" s="638"/>
      <c r="E7" s="641"/>
      <c r="F7" s="644"/>
      <c r="G7" s="657"/>
      <c r="H7" s="654"/>
      <c r="I7" s="654"/>
      <c r="J7" s="654"/>
      <c r="K7" s="649" t="s">
        <v>22</v>
      </c>
      <c r="L7" s="651" t="s">
        <v>45</v>
      </c>
      <c r="M7" s="651"/>
      <c r="N7" s="652"/>
    </row>
    <row r="8" spans="1:19" ht="87" customHeight="1" thickBot="1" x14ac:dyDescent="0.25">
      <c r="A8" s="630"/>
      <c r="B8" s="633"/>
      <c r="C8" s="636"/>
      <c r="D8" s="639"/>
      <c r="E8" s="642"/>
      <c r="F8" s="645"/>
      <c r="G8" s="658"/>
      <c r="H8" s="655"/>
      <c r="I8" s="655"/>
      <c r="J8" s="655"/>
      <c r="K8" s="650"/>
      <c r="L8" s="211" t="s">
        <v>89</v>
      </c>
      <c r="M8" s="211" t="s">
        <v>90</v>
      </c>
      <c r="N8" s="212" t="s">
        <v>91</v>
      </c>
    </row>
    <row r="9" spans="1:19" ht="18" customHeight="1" thickBot="1" x14ac:dyDescent="0.25">
      <c r="A9" s="663" t="s">
        <v>24</v>
      </c>
      <c r="B9" s="664"/>
      <c r="C9" s="664"/>
      <c r="D9" s="664"/>
      <c r="E9" s="664"/>
      <c r="F9" s="664"/>
      <c r="G9" s="664"/>
      <c r="H9" s="664"/>
      <c r="I9" s="664"/>
      <c r="J9" s="664"/>
      <c r="K9" s="664"/>
      <c r="L9" s="664"/>
      <c r="M9" s="664"/>
      <c r="N9" s="665"/>
    </row>
    <row r="10" spans="1:19" ht="13.5" thickBot="1" x14ac:dyDescent="0.25">
      <c r="A10" s="666" t="s">
        <v>29</v>
      </c>
      <c r="B10" s="667"/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668"/>
    </row>
    <row r="11" spans="1:19" ht="24.75" customHeight="1" thickBot="1" x14ac:dyDescent="0.25">
      <c r="A11" s="16" t="s">
        <v>9</v>
      </c>
      <c r="B11" s="669" t="s">
        <v>25</v>
      </c>
      <c r="C11" s="669"/>
      <c r="D11" s="669"/>
      <c r="E11" s="669"/>
      <c r="F11" s="669"/>
      <c r="G11" s="669"/>
      <c r="H11" s="669"/>
      <c r="I11" s="669"/>
      <c r="J11" s="669"/>
      <c r="K11" s="669"/>
      <c r="L11" s="669"/>
      <c r="M11" s="669"/>
      <c r="N11" s="670"/>
    </row>
    <row r="12" spans="1:19" ht="13.5" thickBot="1" x14ac:dyDescent="0.25">
      <c r="A12" s="33" t="s">
        <v>9</v>
      </c>
      <c r="B12" s="17" t="s">
        <v>9</v>
      </c>
      <c r="C12" s="671" t="s">
        <v>26</v>
      </c>
      <c r="D12" s="671"/>
      <c r="E12" s="671"/>
      <c r="F12" s="671"/>
      <c r="G12" s="671"/>
      <c r="H12" s="671"/>
      <c r="I12" s="672"/>
      <c r="J12" s="672"/>
      <c r="K12" s="672"/>
      <c r="L12" s="672"/>
      <c r="M12" s="672"/>
      <c r="N12" s="673"/>
      <c r="S12" s="10"/>
    </row>
    <row r="13" spans="1:19" ht="43.5" customHeight="1" x14ac:dyDescent="0.2">
      <c r="A13" s="54" t="s">
        <v>9</v>
      </c>
      <c r="B13" s="134" t="s">
        <v>9</v>
      </c>
      <c r="C13" s="55" t="s">
        <v>9</v>
      </c>
      <c r="D13" s="76" t="s">
        <v>63</v>
      </c>
      <c r="E13" s="111"/>
      <c r="F13" s="344" t="s">
        <v>21</v>
      </c>
      <c r="G13" s="379" t="s">
        <v>10</v>
      </c>
      <c r="H13" s="370">
        <v>25</v>
      </c>
      <c r="I13" s="365">
        <v>22.5</v>
      </c>
      <c r="J13" s="367">
        <v>24.7</v>
      </c>
      <c r="K13" s="59"/>
      <c r="L13" s="346"/>
      <c r="M13" s="73"/>
      <c r="N13" s="343"/>
    </row>
    <row r="14" spans="1:19" ht="38.25" customHeight="1" x14ac:dyDescent="0.2">
      <c r="A14" s="56"/>
      <c r="B14" s="135"/>
      <c r="C14" s="55"/>
      <c r="D14" s="327" t="s">
        <v>64</v>
      </c>
      <c r="E14" s="112" t="s">
        <v>41</v>
      </c>
      <c r="F14" s="341"/>
      <c r="G14" s="380"/>
      <c r="H14" s="371"/>
      <c r="I14" s="366"/>
      <c r="J14" s="368"/>
      <c r="K14" s="339" t="s">
        <v>43</v>
      </c>
      <c r="L14" s="318">
        <v>18</v>
      </c>
      <c r="M14" s="332">
        <v>20</v>
      </c>
      <c r="N14" s="320">
        <v>20</v>
      </c>
      <c r="Q14" s="10"/>
      <c r="S14" s="10"/>
    </row>
    <row r="15" spans="1:19" ht="27.75" customHeight="1" x14ac:dyDescent="0.2">
      <c r="A15" s="33"/>
      <c r="B15" s="32"/>
      <c r="C15" s="674"/>
      <c r="D15" s="676" t="s">
        <v>79</v>
      </c>
      <c r="E15" s="112"/>
      <c r="F15" s="341"/>
      <c r="G15" s="9"/>
      <c r="H15" s="323"/>
      <c r="I15" s="325"/>
      <c r="J15" s="351"/>
      <c r="K15" s="678" t="s">
        <v>80</v>
      </c>
      <c r="L15" s="680">
        <v>2</v>
      </c>
      <c r="M15" s="682">
        <v>1</v>
      </c>
      <c r="N15" s="684">
        <v>1</v>
      </c>
    </row>
    <row r="16" spans="1:19" ht="15.75" customHeight="1" thickBot="1" x14ac:dyDescent="0.25">
      <c r="A16" s="53"/>
      <c r="B16" s="30"/>
      <c r="C16" s="675"/>
      <c r="D16" s="677"/>
      <c r="E16" s="686" t="s">
        <v>53</v>
      </c>
      <c r="F16" s="687"/>
      <c r="G16" s="688"/>
      <c r="H16" s="26">
        <f t="shared" ref="H16:J16" si="0">SUM(H13:H15)</f>
        <v>25</v>
      </c>
      <c r="I16" s="122">
        <f t="shared" si="0"/>
        <v>22.5</v>
      </c>
      <c r="J16" s="71">
        <f t="shared" si="0"/>
        <v>24.7</v>
      </c>
      <c r="K16" s="679"/>
      <c r="L16" s="681"/>
      <c r="M16" s="683"/>
      <c r="N16" s="685"/>
    </row>
    <row r="17" spans="1:18" ht="18.75" customHeight="1" x14ac:dyDescent="0.2">
      <c r="A17" s="52" t="s">
        <v>9</v>
      </c>
      <c r="B17" s="31" t="s">
        <v>9</v>
      </c>
      <c r="C17" s="689" t="s">
        <v>12</v>
      </c>
      <c r="D17" s="690" t="s">
        <v>62</v>
      </c>
      <c r="E17" s="692"/>
      <c r="F17" s="344" t="s">
        <v>21</v>
      </c>
      <c r="G17" s="347" t="s">
        <v>10</v>
      </c>
      <c r="H17" s="348">
        <v>20.2</v>
      </c>
      <c r="I17" s="349">
        <v>15.6</v>
      </c>
      <c r="J17" s="350">
        <v>15.6</v>
      </c>
      <c r="K17" s="694" t="s">
        <v>77</v>
      </c>
      <c r="L17" s="51">
        <v>5</v>
      </c>
      <c r="M17" s="166">
        <v>4</v>
      </c>
      <c r="N17" s="29">
        <v>4</v>
      </c>
      <c r="R17" s="10"/>
    </row>
    <row r="18" spans="1:18" ht="13.5" thickBot="1" x14ac:dyDescent="0.25">
      <c r="A18" s="53"/>
      <c r="B18" s="30"/>
      <c r="C18" s="675"/>
      <c r="D18" s="691"/>
      <c r="E18" s="693"/>
      <c r="F18" s="342"/>
      <c r="G18" s="317" t="s">
        <v>11</v>
      </c>
      <c r="H18" s="26">
        <f t="shared" ref="H18:J18" si="1">SUM(H17:H17)</f>
        <v>20.2</v>
      </c>
      <c r="I18" s="122">
        <f t="shared" si="1"/>
        <v>15.6</v>
      </c>
      <c r="J18" s="122">
        <f t="shared" si="1"/>
        <v>15.6</v>
      </c>
      <c r="K18" s="695"/>
      <c r="L18" s="319"/>
      <c r="M18" s="220"/>
      <c r="N18" s="321"/>
    </row>
    <row r="19" spans="1:18" ht="27" customHeight="1" x14ac:dyDescent="0.2">
      <c r="A19" s="62" t="s">
        <v>9</v>
      </c>
      <c r="B19" s="337" t="s">
        <v>9</v>
      </c>
      <c r="C19" s="55" t="s">
        <v>13</v>
      </c>
      <c r="D19" s="302" t="s">
        <v>70</v>
      </c>
      <c r="E19" s="224"/>
      <c r="F19" s="341" t="s">
        <v>21</v>
      </c>
      <c r="G19" s="139" t="s">
        <v>10</v>
      </c>
      <c r="H19" s="376">
        <v>16.7</v>
      </c>
      <c r="I19" s="365">
        <v>20.7</v>
      </c>
      <c r="J19" s="365">
        <v>35</v>
      </c>
      <c r="K19" s="59"/>
      <c r="L19" s="346"/>
      <c r="M19" s="331"/>
      <c r="N19" s="343"/>
      <c r="P19" s="10"/>
    </row>
    <row r="20" spans="1:18" ht="42" customHeight="1" x14ac:dyDescent="0.2">
      <c r="A20" s="62"/>
      <c r="B20" s="337"/>
      <c r="C20" s="55"/>
      <c r="D20" s="303" t="s">
        <v>76</v>
      </c>
      <c r="E20" s="224"/>
      <c r="F20" s="225"/>
      <c r="G20" s="381"/>
      <c r="H20" s="369"/>
      <c r="I20" s="366"/>
      <c r="J20" s="366"/>
      <c r="K20" s="141" t="s">
        <v>66</v>
      </c>
      <c r="L20" s="318">
        <v>40</v>
      </c>
      <c r="M20" s="332">
        <v>40</v>
      </c>
      <c r="N20" s="320">
        <v>40</v>
      </c>
    </row>
    <row r="21" spans="1:18" ht="19.5" customHeight="1" x14ac:dyDescent="0.2">
      <c r="A21" s="62"/>
      <c r="B21" s="337"/>
      <c r="C21" s="63"/>
      <c r="D21" s="659" t="s">
        <v>67</v>
      </c>
      <c r="E21" s="224"/>
      <c r="F21" s="225"/>
      <c r="G21" s="661"/>
      <c r="H21" s="662"/>
      <c r="I21" s="715"/>
      <c r="J21" s="716"/>
      <c r="K21" s="717" t="s">
        <v>59</v>
      </c>
      <c r="L21" s="706">
        <v>14</v>
      </c>
      <c r="M21" s="708">
        <v>14</v>
      </c>
      <c r="N21" s="710"/>
      <c r="O21" s="133"/>
    </row>
    <row r="22" spans="1:18" ht="19.5" customHeight="1" x14ac:dyDescent="0.2">
      <c r="A22" s="62"/>
      <c r="B22" s="337"/>
      <c r="C22" s="63"/>
      <c r="D22" s="660"/>
      <c r="E22" s="224"/>
      <c r="F22" s="225"/>
      <c r="G22" s="661"/>
      <c r="H22" s="662"/>
      <c r="I22" s="715"/>
      <c r="J22" s="716"/>
      <c r="K22" s="678"/>
      <c r="L22" s="707"/>
      <c r="M22" s="709"/>
      <c r="N22" s="711"/>
      <c r="O22" s="133"/>
    </row>
    <row r="23" spans="1:18" ht="26.25" customHeight="1" x14ac:dyDescent="0.2">
      <c r="A23" s="62"/>
      <c r="B23" s="337"/>
      <c r="C23" s="63"/>
      <c r="D23" s="660"/>
      <c r="E23" s="224"/>
      <c r="F23" s="225"/>
      <c r="G23" s="661"/>
      <c r="H23" s="662"/>
      <c r="I23" s="715"/>
      <c r="J23" s="716"/>
      <c r="K23" s="701" t="s">
        <v>72</v>
      </c>
      <c r="L23" s="222"/>
      <c r="M23" s="223"/>
      <c r="N23" s="382" t="s">
        <v>119</v>
      </c>
    </row>
    <row r="24" spans="1:18" ht="15" customHeight="1" thickBot="1" x14ac:dyDescent="0.25">
      <c r="A24" s="64"/>
      <c r="B24" s="338"/>
      <c r="C24" s="65"/>
      <c r="D24" s="79"/>
      <c r="E24" s="712" t="s">
        <v>53</v>
      </c>
      <c r="F24" s="713"/>
      <c r="G24" s="714"/>
      <c r="H24" s="71">
        <f>SUM(H19:H23)</f>
        <v>16.7</v>
      </c>
      <c r="I24" s="26">
        <f>SUM(I19:I23)</f>
        <v>20.7</v>
      </c>
      <c r="J24" s="26">
        <f>SUM(J19:J23)</f>
        <v>35</v>
      </c>
      <c r="K24" s="695"/>
      <c r="L24" s="229"/>
      <c r="M24" s="230"/>
      <c r="N24" s="231"/>
    </row>
    <row r="25" spans="1:18" ht="27" customHeight="1" x14ac:dyDescent="0.2">
      <c r="A25" s="61" t="s">
        <v>9</v>
      </c>
      <c r="B25" s="336" t="s">
        <v>9</v>
      </c>
      <c r="C25" s="66" t="s">
        <v>50</v>
      </c>
      <c r="D25" s="80" t="s">
        <v>105</v>
      </c>
      <c r="E25" s="699"/>
      <c r="F25" s="344" t="s">
        <v>21</v>
      </c>
      <c r="G25" s="347"/>
      <c r="H25" s="348"/>
      <c r="I25" s="349"/>
      <c r="J25" s="350"/>
      <c r="K25" s="14"/>
      <c r="L25" s="51"/>
      <c r="M25" s="166"/>
      <c r="N25" s="29"/>
      <c r="P25" s="10"/>
    </row>
    <row r="26" spans="1:18" ht="15" customHeight="1" x14ac:dyDescent="0.2">
      <c r="A26" s="62"/>
      <c r="B26" s="337"/>
      <c r="C26" s="63"/>
      <c r="D26" s="660" t="s">
        <v>121</v>
      </c>
      <c r="E26" s="700"/>
      <c r="F26" s="341"/>
      <c r="G26" s="83" t="s">
        <v>10</v>
      </c>
      <c r="H26" s="316">
        <v>1.1000000000000001</v>
      </c>
      <c r="I26" s="201"/>
      <c r="J26" s="120"/>
      <c r="K26" s="701" t="s">
        <v>46</v>
      </c>
      <c r="L26" s="318">
        <v>1</v>
      </c>
      <c r="M26" s="322"/>
      <c r="N26" s="320"/>
      <c r="P26" s="10"/>
    </row>
    <row r="27" spans="1:18" ht="15" customHeight="1" x14ac:dyDescent="0.2">
      <c r="A27" s="62"/>
      <c r="B27" s="386"/>
      <c r="C27" s="63"/>
      <c r="D27" s="660"/>
      <c r="E27" s="700"/>
      <c r="F27" s="383"/>
      <c r="G27" s="83" t="s">
        <v>126</v>
      </c>
      <c r="H27" s="316">
        <v>4.2</v>
      </c>
      <c r="I27" s="201"/>
      <c r="J27" s="120"/>
      <c r="K27" s="702"/>
      <c r="L27" s="95"/>
      <c r="M27" s="167"/>
      <c r="N27" s="96"/>
      <c r="P27" s="10"/>
    </row>
    <row r="28" spans="1:18" ht="15" customHeight="1" x14ac:dyDescent="0.2">
      <c r="A28" s="62"/>
      <c r="B28" s="337"/>
      <c r="C28" s="63"/>
      <c r="D28" s="660"/>
      <c r="E28" s="700"/>
      <c r="F28" s="341"/>
      <c r="G28" s="355" t="s">
        <v>111</v>
      </c>
      <c r="H28" s="316">
        <v>6.5</v>
      </c>
      <c r="I28" s="201"/>
      <c r="J28" s="120"/>
      <c r="K28" s="702"/>
      <c r="L28" s="95"/>
      <c r="M28" s="167"/>
      <c r="N28" s="96"/>
      <c r="P28" s="10"/>
    </row>
    <row r="29" spans="1:18" ht="15" customHeight="1" x14ac:dyDescent="0.2">
      <c r="A29" s="62"/>
      <c r="B29" s="337"/>
      <c r="C29" s="55"/>
      <c r="D29" s="305"/>
      <c r="E29" s="700"/>
      <c r="F29" s="341"/>
      <c r="G29" s="153" t="s">
        <v>11</v>
      </c>
      <c r="H29" s="124">
        <f>SUM(H26:H28)</f>
        <v>11.8</v>
      </c>
      <c r="I29" s="128"/>
      <c r="J29" s="154"/>
      <c r="K29" s="82"/>
      <c r="L29" s="353"/>
      <c r="M29" s="168"/>
      <c r="N29" s="326"/>
      <c r="O29" s="219"/>
    </row>
    <row r="30" spans="1:18" ht="18.75" customHeight="1" x14ac:dyDescent="0.2">
      <c r="A30" s="62"/>
      <c r="B30" s="337"/>
      <c r="C30" s="63"/>
      <c r="D30" s="703" t="s">
        <v>106</v>
      </c>
      <c r="E30" s="354"/>
      <c r="F30" s="341"/>
      <c r="G30" s="83" t="s">
        <v>10</v>
      </c>
      <c r="H30" s="160">
        <v>100</v>
      </c>
      <c r="I30" s="352"/>
      <c r="J30" s="330"/>
      <c r="K30" s="345" t="s">
        <v>52</v>
      </c>
      <c r="L30" s="95">
        <v>1</v>
      </c>
      <c r="M30" s="165"/>
      <c r="N30" s="96"/>
    </row>
    <row r="31" spans="1:18" ht="18.75" customHeight="1" x14ac:dyDescent="0.2">
      <c r="A31" s="62"/>
      <c r="B31" s="337"/>
      <c r="C31" s="63"/>
      <c r="D31" s="704"/>
      <c r="E31" s="354"/>
      <c r="F31" s="341"/>
      <c r="G31" s="328"/>
      <c r="H31" s="323"/>
      <c r="I31" s="325"/>
      <c r="J31" s="351"/>
      <c r="K31" s="141" t="s">
        <v>97</v>
      </c>
      <c r="L31" s="142">
        <v>100</v>
      </c>
      <c r="M31" s="164"/>
      <c r="N31" s="159"/>
    </row>
    <row r="32" spans="1:18" ht="27" customHeight="1" x14ac:dyDescent="0.2">
      <c r="A32" s="62"/>
      <c r="B32" s="337"/>
      <c r="C32" s="63"/>
      <c r="D32" s="703" t="s">
        <v>107</v>
      </c>
      <c r="E32" s="354"/>
      <c r="F32" s="341"/>
      <c r="G32" s="83" t="s">
        <v>10</v>
      </c>
      <c r="H32" s="160">
        <v>2.5</v>
      </c>
      <c r="I32" s="352">
        <v>1.5</v>
      </c>
      <c r="J32" s="330">
        <v>1.5</v>
      </c>
      <c r="K32" s="74" t="s">
        <v>118</v>
      </c>
      <c r="L32" s="142">
        <v>4</v>
      </c>
      <c r="M32" s="164">
        <v>2</v>
      </c>
      <c r="N32" s="159">
        <v>2</v>
      </c>
      <c r="O32" s="466"/>
      <c r="P32" s="466"/>
      <c r="Q32" s="466"/>
      <c r="R32" s="466"/>
    </row>
    <row r="33" spans="1:18" ht="16.5" customHeight="1" thickBot="1" x14ac:dyDescent="0.25">
      <c r="A33" s="64"/>
      <c r="B33" s="338"/>
      <c r="C33" s="65"/>
      <c r="D33" s="705"/>
      <c r="E33" s="696" t="s">
        <v>53</v>
      </c>
      <c r="F33" s="697"/>
      <c r="G33" s="698"/>
      <c r="H33" s="26">
        <f>H32+H30+H29</f>
        <v>114.3</v>
      </c>
      <c r="I33" s="122">
        <f>I32+I30+I29</f>
        <v>1.5</v>
      </c>
      <c r="J33" s="119">
        <f>J32+J30+J29</f>
        <v>1.5</v>
      </c>
      <c r="K33" s="75" t="s">
        <v>117</v>
      </c>
      <c r="L33" s="372">
        <v>48</v>
      </c>
      <c r="M33" s="375">
        <v>4</v>
      </c>
      <c r="N33" s="373">
        <v>4</v>
      </c>
      <c r="O33" s="466"/>
      <c r="P33" s="466"/>
      <c r="Q33" s="466"/>
      <c r="R33" s="466"/>
    </row>
    <row r="34" spans="1:18" ht="43.5" customHeight="1" x14ac:dyDescent="0.2">
      <c r="A34" s="62" t="s">
        <v>9</v>
      </c>
      <c r="B34" s="337" t="s">
        <v>9</v>
      </c>
      <c r="C34" s="63" t="s">
        <v>51</v>
      </c>
      <c r="D34" s="660" t="s">
        <v>108</v>
      </c>
      <c r="E34" s="692"/>
      <c r="F34" s="729" t="s">
        <v>21</v>
      </c>
      <c r="G34" s="347" t="s">
        <v>10</v>
      </c>
      <c r="H34" s="348">
        <v>7.9</v>
      </c>
      <c r="I34" s="589">
        <v>7.9</v>
      </c>
      <c r="J34" s="589">
        <v>7.9</v>
      </c>
      <c r="K34" s="694" t="s">
        <v>44</v>
      </c>
      <c r="L34" s="51">
        <v>15</v>
      </c>
      <c r="M34" s="169">
        <v>15</v>
      </c>
      <c r="N34" s="29">
        <v>15</v>
      </c>
      <c r="O34" s="467"/>
      <c r="P34" s="466"/>
      <c r="Q34" s="466"/>
      <c r="R34" s="468"/>
    </row>
    <row r="35" spans="1:18" ht="13.5" thickBot="1" x14ac:dyDescent="0.25">
      <c r="A35" s="62"/>
      <c r="B35" s="337"/>
      <c r="C35" s="63"/>
      <c r="D35" s="728"/>
      <c r="E35" s="693"/>
      <c r="F35" s="730"/>
      <c r="G35" s="81" t="s">
        <v>11</v>
      </c>
      <c r="H35" s="26">
        <f t="shared" ref="H35:J35" si="2">H34</f>
        <v>7.9</v>
      </c>
      <c r="I35" s="122">
        <f t="shared" si="2"/>
        <v>7.9</v>
      </c>
      <c r="J35" s="119">
        <f t="shared" si="2"/>
        <v>7.9</v>
      </c>
      <c r="K35" s="702"/>
      <c r="L35" s="95"/>
      <c r="M35" s="165"/>
      <c r="N35" s="96"/>
      <c r="O35" s="466"/>
      <c r="P35" s="466"/>
      <c r="Q35" s="466"/>
      <c r="R35" s="466"/>
    </row>
    <row r="36" spans="1:18" ht="30.75" customHeight="1" x14ac:dyDescent="0.2">
      <c r="A36" s="718" t="s">
        <v>9</v>
      </c>
      <c r="B36" s="720" t="s">
        <v>9</v>
      </c>
      <c r="C36" s="689" t="s">
        <v>55</v>
      </c>
      <c r="D36" s="722" t="s">
        <v>60</v>
      </c>
      <c r="E36" s="415" t="s">
        <v>42</v>
      </c>
      <c r="F36" s="416">
        <v>1</v>
      </c>
      <c r="G36" s="516" t="s">
        <v>10</v>
      </c>
      <c r="H36" s="521">
        <v>1.3</v>
      </c>
      <c r="I36" s="589">
        <v>1.3</v>
      </c>
      <c r="J36" s="589">
        <v>1.3</v>
      </c>
      <c r="K36" s="694" t="s">
        <v>123</v>
      </c>
      <c r="L36" s="578">
        <v>9</v>
      </c>
      <c r="M36" s="166">
        <v>9</v>
      </c>
      <c r="N36" s="29">
        <v>9</v>
      </c>
      <c r="O36" s="466"/>
      <c r="P36" s="466"/>
      <c r="Q36" s="466"/>
      <c r="R36" s="466"/>
    </row>
    <row r="37" spans="1:18" ht="14.25" customHeight="1" thickBot="1" x14ac:dyDescent="0.25">
      <c r="A37" s="719"/>
      <c r="B37" s="721"/>
      <c r="C37" s="675"/>
      <c r="D37" s="723"/>
      <c r="E37" s="519"/>
      <c r="F37" s="520"/>
      <c r="G37" s="420" t="s">
        <v>11</v>
      </c>
      <c r="H37" s="26">
        <f>H36</f>
        <v>1.3</v>
      </c>
      <c r="I37" s="122">
        <f>I36</f>
        <v>1.3</v>
      </c>
      <c r="J37" s="119">
        <f>J36</f>
        <v>1.3</v>
      </c>
      <c r="K37" s="695"/>
      <c r="L37" s="510"/>
      <c r="M37" s="220"/>
      <c r="N37" s="511"/>
    </row>
    <row r="38" spans="1:18" ht="16.5" customHeight="1" x14ac:dyDescent="0.2">
      <c r="A38" s="333" t="s">
        <v>9</v>
      </c>
      <c r="B38" s="336" t="s">
        <v>9</v>
      </c>
      <c r="C38" s="689" t="s">
        <v>56</v>
      </c>
      <c r="D38" s="722" t="s">
        <v>74</v>
      </c>
      <c r="E38" s="724"/>
      <c r="F38" s="726" t="s">
        <v>21</v>
      </c>
      <c r="G38" s="347" t="s">
        <v>10</v>
      </c>
      <c r="H38" s="348"/>
      <c r="I38" s="349">
        <v>4</v>
      </c>
      <c r="J38" s="350"/>
      <c r="K38" s="767" t="s">
        <v>68</v>
      </c>
      <c r="L38" s="769"/>
      <c r="M38" s="771">
        <v>1</v>
      </c>
      <c r="N38" s="773"/>
    </row>
    <row r="39" spans="1:18" ht="15.75" customHeight="1" thickBot="1" x14ac:dyDescent="0.25">
      <c r="A39" s="335"/>
      <c r="B39" s="338"/>
      <c r="C39" s="675"/>
      <c r="D39" s="723"/>
      <c r="E39" s="725"/>
      <c r="F39" s="727"/>
      <c r="G39" s="114" t="s">
        <v>11</v>
      </c>
      <c r="H39" s="26"/>
      <c r="I39" s="122">
        <f t="shared" ref="I39" si="3">I38</f>
        <v>4</v>
      </c>
      <c r="J39" s="119"/>
      <c r="K39" s="768"/>
      <c r="L39" s="770"/>
      <c r="M39" s="772"/>
      <c r="N39" s="774"/>
    </row>
    <row r="40" spans="1:18" ht="31.5" customHeight="1" x14ac:dyDescent="0.2">
      <c r="A40" s="333" t="s">
        <v>9</v>
      </c>
      <c r="B40" s="336" t="s">
        <v>9</v>
      </c>
      <c r="C40" s="689" t="s">
        <v>101</v>
      </c>
      <c r="D40" s="722" t="s">
        <v>104</v>
      </c>
      <c r="E40" s="724"/>
      <c r="F40" s="726" t="s">
        <v>21</v>
      </c>
      <c r="G40" s="139" t="s">
        <v>10</v>
      </c>
      <c r="H40" s="370">
        <v>11.1</v>
      </c>
      <c r="I40" s="365"/>
      <c r="J40" s="367"/>
      <c r="K40" s="141" t="s">
        <v>136</v>
      </c>
      <c r="L40" s="164">
        <v>1</v>
      </c>
      <c r="M40" s="564"/>
      <c r="N40" s="362"/>
    </row>
    <row r="41" spans="1:18" ht="18" customHeight="1" x14ac:dyDescent="0.2">
      <c r="A41" s="334"/>
      <c r="B41" s="337"/>
      <c r="C41" s="674"/>
      <c r="D41" s="775"/>
      <c r="E41" s="776"/>
      <c r="F41" s="777"/>
      <c r="G41" s="204"/>
      <c r="H41" s="218"/>
      <c r="I41" s="378"/>
      <c r="J41" s="374"/>
      <c r="K41" s="678" t="s">
        <v>137</v>
      </c>
      <c r="L41" s="568">
        <v>1500</v>
      </c>
      <c r="M41" s="512"/>
      <c r="N41" s="237"/>
    </row>
    <row r="42" spans="1:18" ht="16.5" customHeight="1" thickBot="1" x14ac:dyDescent="0.25">
      <c r="A42" s="335"/>
      <c r="B42" s="338"/>
      <c r="C42" s="675"/>
      <c r="D42" s="723"/>
      <c r="E42" s="725"/>
      <c r="F42" s="727"/>
      <c r="G42" s="377" t="s">
        <v>11</v>
      </c>
      <c r="H42" s="26">
        <f>SUM(H40:H41)</f>
        <v>11.1</v>
      </c>
      <c r="I42" s="122"/>
      <c r="J42" s="119"/>
      <c r="K42" s="679"/>
      <c r="L42" s="571"/>
      <c r="M42" s="579"/>
      <c r="N42" s="235"/>
    </row>
    <row r="43" spans="1:18" ht="13.5" customHeight="1" thickBot="1" x14ac:dyDescent="0.25">
      <c r="A43" s="33" t="s">
        <v>9</v>
      </c>
      <c r="B43" s="32" t="s">
        <v>9</v>
      </c>
      <c r="C43" s="762" t="s">
        <v>14</v>
      </c>
      <c r="D43" s="763"/>
      <c r="E43" s="763"/>
      <c r="F43" s="763"/>
      <c r="G43" s="763"/>
      <c r="H43" s="314">
        <f>H39+H37+H35+H33+H24+H18+H16+H42</f>
        <v>196.49999999999997</v>
      </c>
      <c r="I43" s="43">
        <f>I39+I37+I35+I33+I24+I18+I16+I42</f>
        <v>73.5</v>
      </c>
      <c r="J43" s="43">
        <f>J39+J37+J35+J33+J24+J18+J16+J42</f>
        <v>86</v>
      </c>
      <c r="K43" s="764"/>
      <c r="L43" s="765"/>
      <c r="M43" s="765"/>
      <c r="N43" s="766"/>
    </row>
    <row r="44" spans="1:18" ht="13.5" customHeight="1" thickBot="1" x14ac:dyDescent="0.25">
      <c r="A44" s="33" t="s">
        <v>9</v>
      </c>
      <c r="B44" s="757" t="s">
        <v>15</v>
      </c>
      <c r="C44" s="758"/>
      <c r="D44" s="758"/>
      <c r="E44" s="758"/>
      <c r="F44" s="758"/>
      <c r="G44" s="758"/>
      <c r="H44" s="107">
        <f>H43</f>
        <v>196.49999999999997</v>
      </c>
      <c r="I44" s="107">
        <f t="shared" ref="I44:J44" si="4">I43</f>
        <v>73.5</v>
      </c>
      <c r="J44" s="107">
        <f t="shared" si="4"/>
        <v>86</v>
      </c>
      <c r="K44" s="759"/>
      <c r="L44" s="760"/>
      <c r="M44" s="760"/>
      <c r="N44" s="761"/>
    </row>
    <row r="45" spans="1:18" ht="13.5" thickBot="1" x14ac:dyDescent="0.25">
      <c r="A45" s="19" t="s">
        <v>18</v>
      </c>
      <c r="B45" s="737" t="s">
        <v>16</v>
      </c>
      <c r="C45" s="738"/>
      <c r="D45" s="738"/>
      <c r="E45" s="738"/>
      <c r="F45" s="738"/>
      <c r="G45" s="738"/>
      <c r="H45" s="109">
        <f t="shared" ref="H45:J45" si="5">H44</f>
        <v>196.49999999999997</v>
      </c>
      <c r="I45" s="132">
        <f t="shared" si="5"/>
        <v>73.5</v>
      </c>
      <c r="J45" s="34">
        <f t="shared" si="5"/>
        <v>86</v>
      </c>
      <c r="K45" s="739"/>
      <c r="L45" s="740"/>
      <c r="M45" s="740"/>
      <c r="N45" s="741"/>
    </row>
    <row r="46" spans="1:18" ht="25.5" customHeight="1" thickBot="1" x14ac:dyDescent="0.25">
      <c r="A46" s="20"/>
      <c r="B46" s="136"/>
      <c r="C46" s="1"/>
      <c r="D46" s="742" t="s">
        <v>20</v>
      </c>
      <c r="E46" s="742"/>
      <c r="F46" s="742"/>
      <c r="G46" s="742"/>
      <c r="H46" s="743"/>
      <c r="I46" s="743"/>
      <c r="J46" s="340"/>
      <c r="K46" s="10"/>
      <c r="L46" s="11"/>
      <c r="M46" s="11"/>
      <c r="N46" s="11"/>
    </row>
    <row r="47" spans="1:18" ht="66.75" customHeight="1" thickBot="1" x14ac:dyDescent="0.25">
      <c r="A47" s="744" t="s">
        <v>17</v>
      </c>
      <c r="B47" s="745"/>
      <c r="C47" s="745"/>
      <c r="D47" s="745"/>
      <c r="E47" s="745"/>
      <c r="F47" s="745"/>
      <c r="G47" s="746"/>
      <c r="H47" s="361" t="s">
        <v>125</v>
      </c>
      <c r="I47" s="214" t="s">
        <v>95</v>
      </c>
      <c r="J47" s="215" t="s">
        <v>96</v>
      </c>
      <c r="K47" s="12"/>
      <c r="L47" s="13"/>
      <c r="M47" s="13"/>
      <c r="N47" s="13"/>
    </row>
    <row r="48" spans="1:18" ht="15.75" customHeight="1" thickBot="1" x14ac:dyDescent="0.25">
      <c r="A48" s="747" t="s">
        <v>19</v>
      </c>
      <c r="B48" s="748"/>
      <c r="C48" s="748"/>
      <c r="D48" s="748"/>
      <c r="E48" s="748"/>
      <c r="F48" s="748"/>
      <c r="G48" s="749"/>
      <c r="H48" s="306">
        <f>SUM(H49:H51)</f>
        <v>196.5</v>
      </c>
      <c r="I48" s="306">
        <f>SUM(I49:I51)</f>
        <v>73.5</v>
      </c>
      <c r="J48" s="40">
        <f>SUM(J49:J51)</f>
        <v>86</v>
      </c>
      <c r="K48" s="12"/>
      <c r="L48" s="13"/>
      <c r="M48" s="13"/>
      <c r="N48" s="13"/>
    </row>
    <row r="49" spans="1:14" x14ac:dyDescent="0.2">
      <c r="A49" s="750" t="s">
        <v>27</v>
      </c>
      <c r="B49" s="751"/>
      <c r="C49" s="751"/>
      <c r="D49" s="751"/>
      <c r="E49" s="751"/>
      <c r="F49" s="751"/>
      <c r="G49" s="752"/>
      <c r="H49" s="323">
        <f>SUMIF(G13:G43,"sb",H13:H43)</f>
        <v>185.8</v>
      </c>
      <c r="I49" s="325">
        <f>SUMIF(G13:G43,"sb",I13:I43)</f>
        <v>73.5</v>
      </c>
      <c r="J49" s="366">
        <f>SUMIF(G13:G43,"sb",J13:J43)</f>
        <v>86</v>
      </c>
      <c r="K49" s="12"/>
      <c r="L49" s="13"/>
      <c r="M49" s="13"/>
      <c r="N49" s="13"/>
    </row>
    <row r="50" spans="1:14" x14ac:dyDescent="0.2">
      <c r="A50" s="753" t="s">
        <v>127</v>
      </c>
      <c r="B50" s="754"/>
      <c r="C50" s="754"/>
      <c r="D50" s="754"/>
      <c r="E50" s="754"/>
      <c r="F50" s="754"/>
      <c r="G50" s="755"/>
      <c r="H50" s="201">
        <f>SUMIF(G14:G44,"sb(l)",H14:H44)</f>
        <v>4.2</v>
      </c>
      <c r="I50" s="201"/>
      <c r="J50" s="201"/>
      <c r="K50" s="12"/>
      <c r="L50" s="13"/>
      <c r="M50" s="13"/>
      <c r="N50" s="13"/>
    </row>
    <row r="51" spans="1:14" ht="27.75" customHeight="1" thickBot="1" x14ac:dyDescent="0.25">
      <c r="A51" s="734" t="s">
        <v>114</v>
      </c>
      <c r="B51" s="735"/>
      <c r="C51" s="735"/>
      <c r="D51" s="735"/>
      <c r="E51" s="735"/>
      <c r="F51" s="735"/>
      <c r="G51" s="736"/>
      <c r="H51" s="160">
        <f>SUMIF(G15:G44,"sb(esa)",H15:H44)</f>
        <v>6.5</v>
      </c>
      <c r="I51" s="155"/>
      <c r="J51" s="155"/>
      <c r="K51" s="12"/>
      <c r="L51" s="13"/>
      <c r="M51" s="13"/>
      <c r="N51" s="13"/>
    </row>
    <row r="52" spans="1:14" ht="13.5" thickBot="1" x14ac:dyDescent="0.25">
      <c r="A52" s="731" t="s">
        <v>11</v>
      </c>
      <c r="B52" s="732"/>
      <c r="C52" s="732"/>
      <c r="D52" s="732"/>
      <c r="E52" s="732"/>
      <c r="F52" s="732"/>
      <c r="G52" s="733"/>
      <c r="H52" s="308">
        <f>H48</f>
        <v>196.5</v>
      </c>
      <c r="I52" s="308">
        <f t="shared" ref="I52:J52" si="6">I48</f>
        <v>73.5</v>
      </c>
      <c r="J52" s="41">
        <f t="shared" si="6"/>
        <v>86</v>
      </c>
      <c r="K52" s="12"/>
      <c r="L52" s="13"/>
      <c r="M52" s="13"/>
      <c r="N52" s="13"/>
    </row>
    <row r="55" spans="1:14" x14ac:dyDescent="0.2">
      <c r="F55" s="623" t="s">
        <v>124</v>
      </c>
      <c r="G55" s="623"/>
      <c r="H55" s="623"/>
      <c r="I55" s="623"/>
      <c r="J55" s="623"/>
    </row>
  </sheetData>
  <mergeCells count="86">
    <mergeCell ref="J1:N1"/>
    <mergeCell ref="B44:G44"/>
    <mergeCell ref="K44:N44"/>
    <mergeCell ref="C43:G43"/>
    <mergeCell ref="K43:N43"/>
    <mergeCell ref="K38:K39"/>
    <mergeCell ref="L38:L39"/>
    <mergeCell ref="M38:M39"/>
    <mergeCell ref="N38:N39"/>
    <mergeCell ref="C40:C42"/>
    <mergeCell ref="D40:D42"/>
    <mergeCell ref="E40:E42"/>
    <mergeCell ref="F40:F42"/>
    <mergeCell ref="K41:K42"/>
    <mergeCell ref="C38:C39"/>
    <mergeCell ref="D38:D39"/>
    <mergeCell ref="A52:G52"/>
    <mergeCell ref="A51:G51"/>
    <mergeCell ref="B45:G45"/>
    <mergeCell ref="K45:N45"/>
    <mergeCell ref="D46:I46"/>
    <mergeCell ref="A47:G47"/>
    <mergeCell ref="A48:G48"/>
    <mergeCell ref="A49:G49"/>
    <mergeCell ref="A50:G50"/>
    <mergeCell ref="E38:E39"/>
    <mergeCell ref="F38:F39"/>
    <mergeCell ref="D34:D35"/>
    <mergeCell ref="E34:E35"/>
    <mergeCell ref="F34:F35"/>
    <mergeCell ref="A36:A37"/>
    <mergeCell ref="B36:B37"/>
    <mergeCell ref="C36:C37"/>
    <mergeCell ref="D36:D37"/>
    <mergeCell ref="K34:K35"/>
    <mergeCell ref="K36:K37"/>
    <mergeCell ref="L21:L22"/>
    <mergeCell ref="M21:M22"/>
    <mergeCell ref="N21:N22"/>
    <mergeCell ref="E24:G24"/>
    <mergeCell ref="K23:K24"/>
    <mergeCell ref="I21:I23"/>
    <mergeCell ref="J21:J23"/>
    <mergeCell ref="K21:K22"/>
    <mergeCell ref="C17:C18"/>
    <mergeCell ref="D17:D18"/>
    <mergeCell ref="E17:E18"/>
    <mergeCell ref="K17:K18"/>
    <mergeCell ref="E33:G33"/>
    <mergeCell ref="E25:E29"/>
    <mergeCell ref="D26:D28"/>
    <mergeCell ref="K26:K28"/>
    <mergeCell ref="D30:D31"/>
    <mergeCell ref="D32:D33"/>
    <mergeCell ref="I6:I8"/>
    <mergeCell ref="J6:J8"/>
    <mergeCell ref="D21:D23"/>
    <mergeCell ref="G21:G23"/>
    <mergeCell ref="H21:H23"/>
    <mergeCell ref="A9:N9"/>
    <mergeCell ref="A10:N10"/>
    <mergeCell ref="B11:N11"/>
    <mergeCell ref="C12:N12"/>
    <mergeCell ref="C15:C16"/>
    <mergeCell ref="D15:D16"/>
    <mergeCell ref="K15:K16"/>
    <mergeCell ref="L15:L16"/>
    <mergeCell ref="M15:M16"/>
    <mergeCell ref="N15:N16"/>
    <mergeCell ref="E16:G16"/>
    <mergeCell ref="F55:J55"/>
    <mergeCell ref="A2:N2"/>
    <mergeCell ref="A3:N3"/>
    <mergeCell ref="A4:N4"/>
    <mergeCell ref="L5:N5"/>
    <mergeCell ref="A6:A8"/>
    <mergeCell ref="B6:B8"/>
    <mergeCell ref="C6:C8"/>
    <mergeCell ref="D6:D8"/>
    <mergeCell ref="E6:E8"/>
    <mergeCell ref="F6:F8"/>
    <mergeCell ref="K6:N6"/>
    <mergeCell ref="K7:K8"/>
    <mergeCell ref="L7:N7"/>
    <mergeCell ref="H6:H8"/>
    <mergeCell ref="G6:G8"/>
  </mergeCells>
  <printOptions horizontalCentered="1"/>
  <pageMargins left="0.70866141732283472" right="0.31496062992125984" top="0.35433070866141736" bottom="0.15748031496062992" header="0.31496062992125984" footer="0.31496062992125984"/>
  <pageSetup paperSize="9" scale="7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60"/>
  <sheetViews>
    <sheetView zoomScaleNormal="100" zoomScaleSheetLayoutView="100" workbookViewId="0">
      <selection activeCell="Z17" sqref="Z17"/>
    </sheetView>
  </sheetViews>
  <sheetFormatPr defaultRowHeight="12.75" x14ac:dyDescent="0.2"/>
  <cols>
    <col min="1" max="1" width="3.140625" style="21" customWidth="1"/>
    <col min="2" max="2" width="3.5703125" style="137" customWidth="1"/>
    <col min="3" max="3" width="3.140625" style="23" customWidth="1"/>
    <col min="4" max="4" width="32.28515625" style="8" customWidth="1"/>
    <col min="5" max="6" width="3.7109375" style="497" customWidth="1"/>
    <col min="7" max="7" width="7.7109375" style="8" customWidth="1"/>
    <col min="8" max="10" width="7.7109375" style="27" customWidth="1"/>
    <col min="11" max="16" width="6.140625" style="27" customWidth="1"/>
    <col min="17" max="17" width="23.28515625" style="8" customWidth="1"/>
    <col min="18" max="18" width="5.28515625" style="497" customWidth="1"/>
    <col min="19" max="19" width="6.140625" style="497" customWidth="1"/>
    <col min="20" max="20" width="4.42578125" style="497" customWidth="1"/>
    <col min="21" max="21" width="26" style="497" customWidth="1"/>
    <col min="22" max="22" width="9.28515625" style="8" customWidth="1"/>
    <col min="23" max="16384" width="9.140625" style="8"/>
  </cols>
  <sheetData>
    <row r="1" spans="1:26" ht="31.5" customHeight="1" x14ac:dyDescent="0.2">
      <c r="Q1" s="791" t="s">
        <v>128</v>
      </c>
      <c r="R1" s="791"/>
      <c r="S1" s="791"/>
      <c r="T1" s="791"/>
      <c r="U1" s="791"/>
    </row>
    <row r="2" spans="1:26" s="28" customFormat="1" ht="15.75" x14ac:dyDescent="0.2">
      <c r="A2" s="624" t="s">
        <v>112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</row>
    <row r="3" spans="1:26" s="28" customFormat="1" ht="15.75" x14ac:dyDescent="0.2">
      <c r="A3" s="625" t="s">
        <v>28</v>
      </c>
      <c r="B3" s="625"/>
      <c r="C3" s="625"/>
      <c r="D3" s="625"/>
      <c r="E3" s="625"/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5"/>
      <c r="Q3" s="625"/>
      <c r="R3" s="625"/>
      <c r="S3" s="625"/>
      <c r="T3" s="625"/>
      <c r="U3" s="625"/>
    </row>
    <row r="4" spans="1:26" s="28" customFormat="1" ht="15.75" x14ac:dyDescent="0.2">
      <c r="A4" s="626" t="s">
        <v>39</v>
      </c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  <c r="O4" s="626"/>
      <c r="P4" s="626"/>
      <c r="Q4" s="626"/>
      <c r="R4" s="626"/>
      <c r="S4" s="626"/>
      <c r="T4" s="626"/>
      <c r="U4" s="626"/>
    </row>
    <row r="5" spans="1:26" ht="26.25" customHeight="1" thickBot="1" x14ac:dyDescent="0.25">
      <c r="A5" s="15"/>
      <c r="B5" s="15"/>
      <c r="C5" s="22"/>
      <c r="D5" s="24"/>
      <c r="E5" s="24"/>
      <c r="F5" s="24"/>
      <c r="G5" s="24"/>
      <c r="H5" s="25"/>
      <c r="I5" s="25"/>
      <c r="J5" s="25"/>
      <c r="K5" s="25"/>
      <c r="L5" s="25"/>
      <c r="M5" s="25"/>
      <c r="N5" s="25"/>
      <c r="O5" s="25"/>
      <c r="P5" s="25"/>
      <c r="Q5" s="7"/>
      <c r="R5" s="627" t="s">
        <v>47</v>
      </c>
      <c r="S5" s="627"/>
      <c r="T5" s="627"/>
      <c r="U5" s="627"/>
    </row>
    <row r="6" spans="1:26" ht="18" customHeight="1" x14ac:dyDescent="0.2">
      <c r="A6" s="628" t="s">
        <v>0</v>
      </c>
      <c r="B6" s="631" t="s">
        <v>1</v>
      </c>
      <c r="C6" s="634" t="s">
        <v>2</v>
      </c>
      <c r="D6" s="637" t="s">
        <v>3</v>
      </c>
      <c r="E6" s="640" t="s">
        <v>4</v>
      </c>
      <c r="F6" s="643" t="s">
        <v>5</v>
      </c>
      <c r="G6" s="656" t="s">
        <v>6</v>
      </c>
      <c r="H6" s="779" t="s">
        <v>87</v>
      </c>
      <c r="I6" s="783" t="s">
        <v>129</v>
      </c>
      <c r="J6" s="653" t="s">
        <v>130</v>
      </c>
      <c r="K6" s="779" t="s">
        <v>139</v>
      </c>
      <c r="L6" s="783" t="s">
        <v>140</v>
      </c>
      <c r="M6" s="653" t="s">
        <v>130</v>
      </c>
      <c r="N6" s="779" t="s">
        <v>141</v>
      </c>
      <c r="O6" s="783" t="s">
        <v>142</v>
      </c>
      <c r="P6" s="653" t="s">
        <v>130</v>
      </c>
      <c r="Q6" s="646" t="s">
        <v>40</v>
      </c>
      <c r="R6" s="647"/>
      <c r="S6" s="647"/>
      <c r="T6" s="647"/>
      <c r="U6" s="792" t="s">
        <v>132</v>
      </c>
    </row>
    <row r="7" spans="1:26" ht="18" customHeight="1" x14ac:dyDescent="0.2">
      <c r="A7" s="629"/>
      <c r="B7" s="632"/>
      <c r="C7" s="635"/>
      <c r="D7" s="638"/>
      <c r="E7" s="641"/>
      <c r="F7" s="644"/>
      <c r="G7" s="657"/>
      <c r="H7" s="780"/>
      <c r="I7" s="784"/>
      <c r="J7" s="654"/>
      <c r="K7" s="780"/>
      <c r="L7" s="784"/>
      <c r="M7" s="654"/>
      <c r="N7" s="780"/>
      <c r="O7" s="784"/>
      <c r="P7" s="654"/>
      <c r="Q7" s="649" t="s">
        <v>22</v>
      </c>
      <c r="R7" s="795" t="s">
        <v>45</v>
      </c>
      <c r="S7" s="651"/>
      <c r="T7" s="651"/>
      <c r="U7" s="793"/>
    </row>
    <row r="8" spans="1:26" ht="87" customHeight="1" thickBot="1" x14ac:dyDescent="0.25">
      <c r="A8" s="630"/>
      <c r="B8" s="633"/>
      <c r="C8" s="636"/>
      <c r="D8" s="639"/>
      <c r="E8" s="642"/>
      <c r="F8" s="645"/>
      <c r="G8" s="658"/>
      <c r="H8" s="781"/>
      <c r="I8" s="785"/>
      <c r="J8" s="655"/>
      <c r="K8" s="781"/>
      <c r="L8" s="785"/>
      <c r="M8" s="655"/>
      <c r="N8" s="781"/>
      <c r="O8" s="785"/>
      <c r="P8" s="655"/>
      <c r="Q8" s="650"/>
      <c r="R8" s="211" t="s">
        <v>89</v>
      </c>
      <c r="S8" s="211" t="s">
        <v>90</v>
      </c>
      <c r="T8" s="211" t="s">
        <v>91</v>
      </c>
      <c r="U8" s="794"/>
    </row>
    <row r="9" spans="1:26" ht="15" customHeight="1" thickBot="1" x14ac:dyDescent="0.25">
      <c r="A9" s="663" t="s">
        <v>24</v>
      </c>
      <c r="B9" s="664"/>
      <c r="C9" s="664"/>
      <c r="D9" s="664"/>
      <c r="E9" s="664"/>
      <c r="F9" s="664"/>
      <c r="G9" s="664"/>
      <c r="H9" s="664"/>
      <c r="I9" s="664"/>
      <c r="J9" s="664"/>
      <c r="K9" s="664"/>
      <c r="L9" s="664"/>
      <c r="M9" s="664"/>
      <c r="N9" s="664"/>
      <c r="O9" s="664"/>
      <c r="P9" s="664"/>
      <c r="Q9" s="664"/>
      <c r="R9" s="664"/>
      <c r="S9" s="664"/>
      <c r="T9" s="664"/>
      <c r="U9" s="665"/>
    </row>
    <row r="10" spans="1:26" ht="15" customHeight="1" thickBot="1" x14ac:dyDescent="0.25">
      <c r="A10" s="666" t="s">
        <v>29</v>
      </c>
      <c r="B10" s="667"/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667"/>
      <c r="O10" s="667"/>
      <c r="P10" s="667"/>
      <c r="Q10" s="667"/>
      <c r="R10" s="667"/>
      <c r="S10" s="667"/>
      <c r="T10" s="667"/>
      <c r="U10" s="668"/>
    </row>
    <row r="11" spans="1:26" ht="15" customHeight="1" thickBot="1" x14ac:dyDescent="0.25">
      <c r="A11" s="16" t="s">
        <v>9</v>
      </c>
      <c r="B11" s="669" t="s">
        <v>25</v>
      </c>
      <c r="C11" s="669"/>
      <c r="D11" s="669"/>
      <c r="E11" s="669"/>
      <c r="F11" s="669"/>
      <c r="G11" s="669"/>
      <c r="H11" s="669"/>
      <c r="I11" s="669"/>
      <c r="J11" s="669"/>
      <c r="K11" s="669"/>
      <c r="L11" s="669"/>
      <c r="M11" s="669"/>
      <c r="N11" s="669"/>
      <c r="O11" s="669"/>
      <c r="P11" s="669"/>
      <c r="Q11" s="669"/>
      <c r="R11" s="669"/>
      <c r="S11" s="669"/>
      <c r="T11" s="669"/>
      <c r="U11" s="670"/>
    </row>
    <row r="12" spans="1:26" ht="15" customHeight="1" thickBot="1" x14ac:dyDescent="0.25">
      <c r="A12" s="33" t="s">
        <v>9</v>
      </c>
      <c r="B12" s="17" t="s">
        <v>9</v>
      </c>
      <c r="C12" s="671" t="s">
        <v>26</v>
      </c>
      <c r="D12" s="671"/>
      <c r="E12" s="671"/>
      <c r="F12" s="671"/>
      <c r="G12" s="671"/>
      <c r="H12" s="671"/>
      <c r="I12" s="672"/>
      <c r="J12" s="672"/>
      <c r="K12" s="672"/>
      <c r="L12" s="672"/>
      <c r="M12" s="672"/>
      <c r="N12" s="672"/>
      <c r="O12" s="672"/>
      <c r="P12" s="672"/>
      <c r="Q12" s="672"/>
      <c r="R12" s="672"/>
      <c r="S12" s="672"/>
      <c r="T12" s="672"/>
      <c r="U12" s="673"/>
      <c r="Z12" s="10"/>
    </row>
    <row r="13" spans="1:26" ht="43.5" customHeight="1" x14ac:dyDescent="0.2">
      <c r="A13" s="54" t="s">
        <v>9</v>
      </c>
      <c r="B13" s="134" t="s">
        <v>9</v>
      </c>
      <c r="C13" s="55" t="s">
        <v>9</v>
      </c>
      <c r="D13" s="76" t="s">
        <v>63</v>
      </c>
      <c r="E13" s="111"/>
      <c r="F13" s="473" t="s">
        <v>21</v>
      </c>
      <c r="G13" s="379" t="s">
        <v>10</v>
      </c>
      <c r="H13" s="477">
        <v>25</v>
      </c>
      <c r="I13" s="499">
        <v>25</v>
      </c>
      <c r="J13" s="506"/>
      <c r="K13" s="521">
        <v>22.5</v>
      </c>
      <c r="L13" s="524">
        <v>22.5</v>
      </c>
      <c r="M13" s="517"/>
      <c r="N13" s="526">
        <v>24.7</v>
      </c>
      <c r="O13" s="524">
        <v>24.7</v>
      </c>
      <c r="P13" s="517"/>
      <c r="Q13" s="59"/>
      <c r="R13" s="469"/>
      <c r="S13" s="73"/>
      <c r="T13" s="470"/>
      <c r="U13" s="537"/>
    </row>
    <row r="14" spans="1:26" ht="38.25" customHeight="1" x14ac:dyDescent="0.2">
      <c r="A14" s="56"/>
      <c r="B14" s="135"/>
      <c r="C14" s="55"/>
      <c r="D14" s="491" t="s">
        <v>64</v>
      </c>
      <c r="E14" s="112" t="s">
        <v>41</v>
      </c>
      <c r="F14" s="474"/>
      <c r="G14" s="380"/>
      <c r="H14" s="478"/>
      <c r="I14" s="500"/>
      <c r="J14" s="480"/>
      <c r="K14" s="513"/>
      <c r="L14" s="525"/>
      <c r="M14" s="518"/>
      <c r="N14" s="509"/>
      <c r="O14" s="525"/>
      <c r="P14" s="518"/>
      <c r="Q14" s="476" t="s">
        <v>43</v>
      </c>
      <c r="R14" s="492">
        <v>18</v>
      </c>
      <c r="S14" s="505">
        <v>20</v>
      </c>
      <c r="T14" s="495">
        <v>20</v>
      </c>
      <c r="U14" s="495"/>
      <c r="X14" s="10"/>
      <c r="Z14" s="10"/>
    </row>
    <row r="15" spans="1:26" ht="27.75" customHeight="1" x14ac:dyDescent="0.2">
      <c r="A15" s="33"/>
      <c r="B15" s="32"/>
      <c r="C15" s="674"/>
      <c r="D15" s="676" t="s">
        <v>79</v>
      </c>
      <c r="E15" s="112"/>
      <c r="F15" s="474"/>
      <c r="G15" s="9"/>
      <c r="H15" s="478"/>
      <c r="I15" s="500"/>
      <c r="J15" s="480"/>
      <c r="K15" s="513"/>
      <c r="L15" s="525"/>
      <c r="M15" s="518"/>
      <c r="N15" s="509"/>
      <c r="O15" s="525"/>
      <c r="P15" s="518"/>
      <c r="Q15" s="678" t="s">
        <v>80</v>
      </c>
      <c r="R15" s="680">
        <v>2</v>
      </c>
      <c r="S15" s="682">
        <v>1</v>
      </c>
      <c r="T15" s="684">
        <v>1</v>
      </c>
      <c r="U15" s="538"/>
    </row>
    <row r="16" spans="1:26" ht="15.75" customHeight="1" thickBot="1" x14ac:dyDescent="0.25">
      <c r="A16" s="53"/>
      <c r="B16" s="30"/>
      <c r="C16" s="675"/>
      <c r="D16" s="677"/>
      <c r="E16" s="686" t="s">
        <v>53</v>
      </c>
      <c r="F16" s="687"/>
      <c r="G16" s="688"/>
      <c r="H16" s="26">
        <f t="shared" ref="H16" si="0">SUM(H13:H15)</f>
        <v>25</v>
      </c>
      <c r="I16" s="37">
        <f t="shared" ref="I16" si="1">SUM(I13:I15)</f>
        <v>25</v>
      </c>
      <c r="J16" s="36"/>
      <c r="K16" s="26">
        <f t="shared" ref="K16:L16" si="2">SUM(K13:K15)</f>
        <v>22.5</v>
      </c>
      <c r="L16" s="37">
        <f t="shared" si="2"/>
        <v>22.5</v>
      </c>
      <c r="M16" s="119"/>
      <c r="N16" s="26">
        <f t="shared" ref="N16:O16" si="3">SUM(N13:N15)</f>
        <v>24.7</v>
      </c>
      <c r="O16" s="37">
        <f t="shared" si="3"/>
        <v>24.7</v>
      </c>
      <c r="P16" s="573"/>
      <c r="Q16" s="679"/>
      <c r="R16" s="681"/>
      <c r="S16" s="683"/>
      <c r="T16" s="685"/>
      <c r="U16" s="539"/>
    </row>
    <row r="17" spans="1:25" ht="131.25" customHeight="1" x14ac:dyDescent="0.2">
      <c r="A17" s="52" t="s">
        <v>9</v>
      </c>
      <c r="B17" s="31" t="s">
        <v>9</v>
      </c>
      <c r="C17" s="689" t="s">
        <v>12</v>
      </c>
      <c r="D17" s="690" t="s">
        <v>62</v>
      </c>
      <c r="E17" s="692"/>
      <c r="F17" s="473" t="s">
        <v>21</v>
      </c>
      <c r="G17" s="487" t="s">
        <v>10</v>
      </c>
      <c r="H17" s="477">
        <v>15.6</v>
      </c>
      <c r="I17" s="543">
        <v>20.2</v>
      </c>
      <c r="J17" s="544">
        <f>+I17-H17</f>
        <v>4.5999999999999996</v>
      </c>
      <c r="K17" s="521">
        <v>15.6</v>
      </c>
      <c r="L17" s="524">
        <v>15.6</v>
      </c>
      <c r="M17" s="517"/>
      <c r="N17" s="526">
        <v>15.6</v>
      </c>
      <c r="O17" s="524">
        <v>15.6</v>
      </c>
      <c r="P17" s="517"/>
      <c r="Q17" s="694" t="s">
        <v>77</v>
      </c>
      <c r="R17" s="51" t="s">
        <v>133</v>
      </c>
      <c r="S17" s="166">
        <v>4</v>
      </c>
      <c r="T17" s="29">
        <v>4</v>
      </c>
      <c r="U17" s="694" t="s">
        <v>150</v>
      </c>
      <c r="Y17" s="10"/>
    </row>
    <row r="18" spans="1:25" ht="13.5" thickBot="1" x14ac:dyDescent="0.25">
      <c r="A18" s="53"/>
      <c r="B18" s="30"/>
      <c r="C18" s="675"/>
      <c r="D18" s="691"/>
      <c r="E18" s="693"/>
      <c r="F18" s="475"/>
      <c r="G18" s="489" t="s">
        <v>11</v>
      </c>
      <c r="H18" s="26">
        <f t="shared" ref="H18" si="4">SUM(H17:H17)</f>
        <v>15.6</v>
      </c>
      <c r="I18" s="37">
        <f t="shared" ref="I18:L18" si="5">SUM(I17:I17)</f>
        <v>20.2</v>
      </c>
      <c r="J18" s="37">
        <f t="shared" si="5"/>
        <v>4.5999999999999996</v>
      </c>
      <c r="K18" s="26">
        <f t="shared" si="5"/>
        <v>15.6</v>
      </c>
      <c r="L18" s="37">
        <f t="shared" si="5"/>
        <v>15.6</v>
      </c>
      <c r="M18" s="119"/>
      <c r="N18" s="26">
        <f t="shared" ref="N18:O18" si="6">SUM(N17:N17)</f>
        <v>15.6</v>
      </c>
      <c r="O18" s="37">
        <f t="shared" si="6"/>
        <v>15.6</v>
      </c>
      <c r="P18" s="119"/>
      <c r="Q18" s="695"/>
      <c r="R18" s="493"/>
      <c r="S18" s="220"/>
      <c r="T18" s="496"/>
      <c r="U18" s="695"/>
    </row>
    <row r="19" spans="1:25" ht="27" customHeight="1" x14ac:dyDescent="0.2">
      <c r="A19" s="62" t="s">
        <v>9</v>
      </c>
      <c r="B19" s="485" t="s">
        <v>9</v>
      </c>
      <c r="C19" s="55" t="s">
        <v>13</v>
      </c>
      <c r="D19" s="302" t="s">
        <v>70</v>
      </c>
      <c r="E19" s="224"/>
      <c r="F19" s="474" t="s">
        <v>21</v>
      </c>
      <c r="G19" s="139" t="s">
        <v>10</v>
      </c>
      <c r="H19" s="506">
        <v>8.6999999999999993</v>
      </c>
      <c r="I19" s="543">
        <f>8.7+8</f>
        <v>16.7</v>
      </c>
      <c r="J19" s="544">
        <f>+I19-H19</f>
        <v>8</v>
      </c>
      <c r="K19" s="521">
        <v>20.7</v>
      </c>
      <c r="L19" s="524">
        <v>20.7</v>
      </c>
      <c r="M19" s="517"/>
      <c r="N19" s="521">
        <v>35</v>
      </c>
      <c r="O19" s="524">
        <v>35</v>
      </c>
      <c r="P19" s="517"/>
      <c r="Q19" s="59"/>
      <c r="R19" s="617"/>
      <c r="S19" s="595"/>
      <c r="T19" s="596"/>
      <c r="U19" s="537"/>
      <c r="W19" s="10"/>
    </row>
    <row r="20" spans="1:25" ht="120.75" customHeight="1" x14ac:dyDescent="0.2">
      <c r="A20" s="62"/>
      <c r="B20" s="485"/>
      <c r="C20" s="55"/>
      <c r="D20" s="303" t="s">
        <v>76</v>
      </c>
      <c r="E20" s="224"/>
      <c r="F20" s="225"/>
      <c r="G20" s="381"/>
      <c r="H20" s="480"/>
      <c r="I20" s="500"/>
      <c r="J20" s="480"/>
      <c r="K20" s="513"/>
      <c r="L20" s="525"/>
      <c r="M20" s="518"/>
      <c r="N20" s="513"/>
      <c r="O20" s="525"/>
      <c r="P20" s="518"/>
      <c r="Q20" s="141" t="s">
        <v>66</v>
      </c>
      <c r="R20" s="618" t="s">
        <v>151</v>
      </c>
      <c r="S20" s="597" t="s">
        <v>151</v>
      </c>
      <c r="T20" s="598" t="s">
        <v>151</v>
      </c>
      <c r="U20" s="612" t="s">
        <v>134</v>
      </c>
    </row>
    <row r="21" spans="1:25" ht="19.5" customHeight="1" x14ac:dyDescent="0.2">
      <c r="A21" s="62"/>
      <c r="B21" s="485"/>
      <c r="C21" s="63"/>
      <c r="D21" s="659" t="s">
        <v>67</v>
      </c>
      <c r="E21" s="224"/>
      <c r="F21" s="225"/>
      <c r="G21" s="661"/>
      <c r="H21" s="662"/>
      <c r="I21" s="786"/>
      <c r="J21" s="480"/>
      <c r="K21" s="716"/>
      <c r="L21" s="786"/>
      <c r="M21" s="518"/>
      <c r="N21" s="716"/>
      <c r="O21" s="786"/>
      <c r="P21" s="509"/>
      <c r="Q21" s="717" t="s">
        <v>59</v>
      </c>
      <c r="R21" s="789">
        <v>14</v>
      </c>
      <c r="S21" s="708">
        <v>14</v>
      </c>
      <c r="T21" s="710"/>
      <c r="U21" s="613"/>
      <c r="V21" s="133"/>
    </row>
    <row r="22" spans="1:25" ht="19.5" customHeight="1" x14ac:dyDescent="0.2">
      <c r="A22" s="62"/>
      <c r="B22" s="485"/>
      <c r="C22" s="63"/>
      <c r="D22" s="660"/>
      <c r="E22" s="224"/>
      <c r="F22" s="225"/>
      <c r="G22" s="661"/>
      <c r="H22" s="662"/>
      <c r="I22" s="786"/>
      <c r="J22" s="480"/>
      <c r="K22" s="716"/>
      <c r="L22" s="786"/>
      <c r="M22" s="518"/>
      <c r="N22" s="716"/>
      <c r="O22" s="786"/>
      <c r="P22" s="509"/>
      <c r="Q22" s="678"/>
      <c r="R22" s="790"/>
      <c r="S22" s="709"/>
      <c r="T22" s="711"/>
      <c r="U22" s="614"/>
      <c r="V22" s="133"/>
    </row>
    <row r="23" spans="1:25" ht="26.25" customHeight="1" x14ac:dyDescent="0.2">
      <c r="A23" s="62"/>
      <c r="B23" s="485"/>
      <c r="C23" s="63"/>
      <c r="D23" s="660"/>
      <c r="E23" s="224"/>
      <c r="F23" s="225"/>
      <c r="G23" s="661"/>
      <c r="H23" s="662"/>
      <c r="I23" s="786"/>
      <c r="J23" s="480"/>
      <c r="K23" s="716"/>
      <c r="L23" s="786"/>
      <c r="M23" s="518"/>
      <c r="N23" s="716"/>
      <c r="O23" s="786"/>
      <c r="P23" s="509"/>
      <c r="Q23" s="701" t="s">
        <v>72</v>
      </c>
      <c r="R23" s="619"/>
      <c r="S23" s="223"/>
      <c r="T23" s="382" t="s">
        <v>119</v>
      </c>
      <c r="U23" s="615"/>
    </row>
    <row r="24" spans="1:25" ht="15" customHeight="1" thickBot="1" x14ac:dyDescent="0.25">
      <c r="A24" s="64"/>
      <c r="B24" s="486"/>
      <c r="C24" s="65"/>
      <c r="D24" s="79"/>
      <c r="E24" s="712" t="s">
        <v>53</v>
      </c>
      <c r="F24" s="713"/>
      <c r="G24" s="714"/>
      <c r="H24" s="26">
        <f>SUM(H19:H23)</f>
        <v>8.6999999999999993</v>
      </c>
      <c r="I24" s="37">
        <f>SUM(I19:I23)</f>
        <v>16.7</v>
      </c>
      <c r="J24" s="37">
        <f>SUM(J19:J23)</f>
        <v>8</v>
      </c>
      <c r="K24" s="26">
        <f>SUM(K19:K23)</f>
        <v>20.7</v>
      </c>
      <c r="L24" s="37">
        <f>SUM(L19:L23)</f>
        <v>20.7</v>
      </c>
      <c r="M24" s="36"/>
      <c r="N24" s="26">
        <f>SUM(N19:N23)</f>
        <v>35</v>
      </c>
      <c r="O24" s="37">
        <f>SUM(O19:O23)</f>
        <v>35</v>
      </c>
      <c r="P24" s="36"/>
      <c r="Q24" s="695"/>
      <c r="R24" s="620"/>
      <c r="S24" s="230"/>
      <c r="T24" s="231"/>
      <c r="U24" s="616"/>
    </row>
    <row r="25" spans="1:25" ht="27" customHeight="1" x14ac:dyDescent="0.2">
      <c r="A25" s="61" t="s">
        <v>9</v>
      </c>
      <c r="B25" s="484" t="s">
        <v>9</v>
      </c>
      <c r="C25" s="66" t="s">
        <v>50</v>
      </c>
      <c r="D25" s="80" t="s">
        <v>105</v>
      </c>
      <c r="E25" s="699"/>
      <c r="F25" s="473" t="s">
        <v>21</v>
      </c>
      <c r="G25" s="487"/>
      <c r="H25" s="477"/>
      <c r="I25" s="499"/>
      <c r="J25" s="506"/>
      <c r="K25" s="521"/>
      <c r="L25" s="524"/>
      <c r="M25" s="517"/>
      <c r="N25" s="526"/>
      <c r="O25" s="524"/>
      <c r="P25" s="517"/>
      <c r="Q25" s="14"/>
      <c r="R25" s="51"/>
      <c r="S25" s="166"/>
      <c r="T25" s="29"/>
      <c r="U25" s="29"/>
      <c r="W25" s="10"/>
    </row>
    <row r="26" spans="1:25" ht="15.75" customHeight="1" x14ac:dyDescent="0.2">
      <c r="A26" s="62"/>
      <c r="B26" s="485"/>
      <c r="C26" s="63"/>
      <c r="D26" s="660" t="s">
        <v>121</v>
      </c>
      <c r="E26" s="700"/>
      <c r="F26" s="474"/>
      <c r="G26" s="83" t="s">
        <v>10</v>
      </c>
      <c r="H26" s="316">
        <v>1.1000000000000001</v>
      </c>
      <c r="I26" s="147">
        <v>1.1000000000000001</v>
      </c>
      <c r="J26" s="533"/>
      <c r="K26" s="77"/>
      <c r="L26" s="48"/>
      <c r="M26" s="120"/>
      <c r="N26" s="72"/>
      <c r="O26" s="48"/>
      <c r="P26" s="120"/>
      <c r="Q26" s="701" t="s">
        <v>46</v>
      </c>
      <c r="R26" s="492">
        <v>1</v>
      </c>
      <c r="S26" s="494"/>
      <c r="T26" s="495"/>
      <c r="U26" s="538"/>
      <c r="W26" s="10"/>
    </row>
    <row r="27" spans="1:25" ht="15.75" customHeight="1" x14ac:dyDescent="0.2">
      <c r="A27" s="62"/>
      <c r="B27" s="485"/>
      <c r="C27" s="63"/>
      <c r="D27" s="660"/>
      <c r="E27" s="700"/>
      <c r="F27" s="474"/>
      <c r="G27" s="83" t="s">
        <v>126</v>
      </c>
      <c r="H27" s="316">
        <v>4.2</v>
      </c>
      <c r="I27" s="147">
        <v>4.2</v>
      </c>
      <c r="J27" s="533"/>
      <c r="K27" s="77"/>
      <c r="L27" s="48"/>
      <c r="M27" s="120"/>
      <c r="N27" s="72"/>
      <c r="O27" s="48"/>
      <c r="P27" s="120"/>
      <c r="Q27" s="702"/>
      <c r="R27" s="95"/>
      <c r="S27" s="167"/>
      <c r="T27" s="96"/>
      <c r="U27" s="540"/>
      <c r="W27" s="10"/>
    </row>
    <row r="28" spans="1:25" ht="15.75" customHeight="1" x14ac:dyDescent="0.2">
      <c r="A28" s="62"/>
      <c r="B28" s="485"/>
      <c r="C28" s="63"/>
      <c r="D28" s="660"/>
      <c r="E28" s="700"/>
      <c r="F28" s="474"/>
      <c r="G28" s="355" t="s">
        <v>111</v>
      </c>
      <c r="H28" s="316">
        <v>6.5</v>
      </c>
      <c r="I28" s="147">
        <v>6.5</v>
      </c>
      <c r="J28" s="533"/>
      <c r="K28" s="77"/>
      <c r="L28" s="48"/>
      <c r="M28" s="120"/>
      <c r="N28" s="72"/>
      <c r="O28" s="48"/>
      <c r="P28" s="120"/>
      <c r="Q28" s="702"/>
      <c r="R28" s="95"/>
      <c r="S28" s="167"/>
      <c r="T28" s="96"/>
      <c r="U28" s="540"/>
      <c r="W28" s="10"/>
    </row>
    <row r="29" spans="1:25" ht="13.5" customHeight="1" x14ac:dyDescent="0.2">
      <c r="A29" s="62"/>
      <c r="B29" s="485"/>
      <c r="C29" s="55"/>
      <c r="D29" s="305"/>
      <c r="E29" s="700"/>
      <c r="F29" s="474"/>
      <c r="G29" s="153" t="s">
        <v>11</v>
      </c>
      <c r="H29" s="124">
        <f>SUM(H26:H28)</f>
        <v>11.8</v>
      </c>
      <c r="I29" s="47">
        <f>SUM(I26:I28)</f>
        <v>11.8</v>
      </c>
      <c r="J29" s="126"/>
      <c r="K29" s="124"/>
      <c r="L29" s="47"/>
      <c r="M29" s="154"/>
      <c r="N29" s="126"/>
      <c r="O29" s="47"/>
      <c r="P29" s="154"/>
      <c r="Q29" s="82"/>
      <c r="R29" s="507"/>
      <c r="S29" s="168"/>
      <c r="T29" s="498"/>
      <c r="U29" s="541"/>
      <c r="V29" s="10"/>
    </row>
    <row r="30" spans="1:25" ht="16.5" customHeight="1" x14ac:dyDescent="0.2">
      <c r="A30" s="62"/>
      <c r="B30" s="485"/>
      <c r="C30" s="63"/>
      <c r="D30" s="703" t="s">
        <v>106</v>
      </c>
      <c r="E30" s="490"/>
      <c r="F30" s="474"/>
      <c r="G30" s="83" t="s">
        <v>10</v>
      </c>
      <c r="H30" s="160">
        <v>100</v>
      </c>
      <c r="I30" s="503">
        <v>100</v>
      </c>
      <c r="J30" s="501"/>
      <c r="K30" s="160"/>
      <c r="L30" s="531"/>
      <c r="M30" s="529"/>
      <c r="N30" s="527"/>
      <c r="O30" s="531"/>
      <c r="P30" s="529"/>
      <c r="Q30" s="479" t="s">
        <v>52</v>
      </c>
      <c r="R30" s="95">
        <v>1</v>
      </c>
      <c r="S30" s="165"/>
      <c r="T30" s="96"/>
      <c r="U30" s="96"/>
    </row>
    <row r="31" spans="1:25" ht="16.5" customHeight="1" x14ac:dyDescent="0.2">
      <c r="A31" s="62"/>
      <c r="B31" s="485"/>
      <c r="C31" s="63"/>
      <c r="D31" s="704"/>
      <c r="E31" s="490"/>
      <c r="F31" s="474"/>
      <c r="G31" s="488"/>
      <c r="H31" s="478"/>
      <c r="I31" s="500"/>
      <c r="J31" s="480"/>
      <c r="K31" s="513"/>
      <c r="L31" s="525"/>
      <c r="M31" s="518"/>
      <c r="N31" s="509"/>
      <c r="O31" s="525"/>
      <c r="P31" s="518"/>
      <c r="Q31" s="141" t="s">
        <v>97</v>
      </c>
      <c r="R31" s="142">
        <v>100</v>
      </c>
      <c r="S31" s="164"/>
      <c r="T31" s="159"/>
      <c r="U31" s="159"/>
    </row>
    <row r="32" spans="1:25" ht="27" customHeight="1" x14ac:dyDescent="0.2">
      <c r="A32" s="62"/>
      <c r="B32" s="485"/>
      <c r="C32" s="63"/>
      <c r="D32" s="703" t="s">
        <v>107</v>
      </c>
      <c r="E32" s="490"/>
      <c r="F32" s="474"/>
      <c r="G32" s="83" t="s">
        <v>10</v>
      </c>
      <c r="H32" s="160">
        <v>2.5</v>
      </c>
      <c r="I32" s="503">
        <v>2.5</v>
      </c>
      <c r="J32" s="501"/>
      <c r="K32" s="160">
        <v>1.5</v>
      </c>
      <c r="L32" s="531">
        <v>1.5</v>
      </c>
      <c r="M32" s="529"/>
      <c r="N32" s="527">
        <v>1.5</v>
      </c>
      <c r="O32" s="531">
        <v>1.5</v>
      </c>
      <c r="P32" s="529"/>
      <c r="Q32" s="74" t="s">
        <v>118</v>
      </c>
      <c r="R32" s="142">
        <v>4</v>
      </c>
      <c r="S32" s="164">
        <v>2</v>
      </c>
      <c r="T32" s="159">
        <v>2</v>
      </c>
      <c r="U32" s="159"/>
      <c r="V32" s="466"/>
      <c r="W32" s="466"/>
      <c r="X32" s="466"/>
      <c r="Y32" s="466"/>
    </row>
    <row r="33" spans="1:25" ht="16.5" customHeight="1" thickBot="1" x14ac:dyDescent="0.25">
      <c r="A33" s="64"/>
      <c r="B33" s="486"/>
      <c r="C33" s="65"/>
      <c r="D33" s="705"/>
      <c r="E33" s="696" t="s">
        <v>53</v>
      </c>
      <c r="F33" s="697"/>
      <c r="G33" s="698"/>
      <c r="H33" s="26">
        <f>H32+H30+H29</f>
        <v>114.3</v>
      </c>
      <c r="I33" s="37">
        <f>I32+I30+I29</f>
        <v>114.3</v>
      </c>
      <c r="J33" s="36"/>
      <c r="K33" s="26">
        <f>K32+K30+K29</f>
        <v>1.5</v>
      </c>
      <c r="L33" s="37">
        <f>L32+L30+L29</f>
        <v>1.5</v>
      </c>
      <c r="M33" s="119"/>
      <c r="N33" s="36">
        <f>N32+N30+N29</f>
        <v>1.5</v>
      </c>
      <c r="O33" s="37">
        <f>O32+O30+O29</f>
        <v>1.5</v>
      </c>
      <c r="P33" s="119"/>
      <c r="Q33" s="75" t="s">
        <v>117</v>
      </c>
      <c r="R33" s="492">
        <v>48</v>
      </c>
      <c r="S33" s="505">
        <v>4</v>
      </c>
      <c r="T33" s="495">
        <v>4</v>
      </c>
      <c r="U33" s="495"/>
      <c r="V33" s="466"/>
      <c r="W33" s="466"/>
      <c r="X33" s="466"/>
      <c r="Y33" s="466"/>
    </row>
    <row r="34" spans="1:25" ht="155.25" customHeight="1" x14ac:dyDescent="0.2">
      <c r="A34" s="62" t="s">
        <v>9</v>
      </c>
      <c r="B34" s="485" t="s">
        <v>9</v>
      </c>
      <c r="C34" s="63" t="s">
        <v>51</v>
      </c>
      <c r="D34" s="660" t="s">
        <v>108</v>
      </c>
      <c r="E34" s="692"/>
      <c r="F34" s="729" t="s">
        <v>21</v>
      </c>
      <c r="G34" s="487" t="s">
        <v>10</v>
      </c>
      <c r="H34" s="477">
        <v>5</v>
      </c>
      <c r="I34" s="543">
        <v>7.9</v>
      </c>
      <c r="J34" s="544">
        <f>+I34-H34</f>
        <v>2.9000000000000004</v>
      </c>
      <c r="K34" s="521">
        <v>5</v>
      </c>
      <c r="L34" s="581">
        <v>7.9</v>
      </c>
      <c r="M34" s="544">
        <f>+L34-K34</f>
        <v>2.9000000000000004</v>
      </c>
      <c r="N34" s="521">
        <v>5</v>
      </c>
      <c r="O34" s="581">
        <v>7.9</v>
      </c>
      <c r="P34" s="580">
        <f>+O34-N34</f>
        <v>2.9000000000000004</v>
      </c>
      <c r="Q34" s="694" t="s">
        <v>44</v>
      </c>
      <c r="R34" s="51">
        <v>15</v>
      </c>
      <c r="S34" s="169">
        <v>15</v>
      </c>
      <c r="T34" s="29">
        <v>15</v>
      </c>
      <c r="U34" s="694" t="s">
        <v>149</v>
      </c>
      <c r="V34" s="467"/>
      <c r="W34" s="466"/>
      <c r="X34" s="466"/>
      <c r="Y34" s="466"/>
    </row>
    <row r="35" spans="1:25" ht="13.5" thickBot="1" x14ac:dyDescent="0.25">
      <c r="A35" s="62"/>
      <c r="B35" s="485"/>
      <c r="C35" s="63"/>
      <c r="D35" s="728"/>
      <c r="E35" s="693"/>
      <c r="F35" s="730"/>
      <c r="G35" s="81" t="s">
        <v>11</v>
      </c>
      <c r="H35" s="26">
        <f t="shared" ref="H35" si="7">H34</f>
        <v>5</v>
      </c>
      <c r="I35" s="37">
        <f t="shared" ref="I35:M35" si="8">I34</f>
        <v>7.9</v>
      </c>
      <c r="J35" s="37">
        <f t="shared" si="8"/>
        <v>2.9000000000000004</v>
      </c>
      <c r="K35" s="26">
        <f t="shared" si="8"/>
        <v>5</v>
      </c>
      <c r="L35" s="37">
        <f t="shared" si="8"/>
        <v>7.9</v>
      </c>
      <c r="M35" s="69">
        <f t="shared" si="8"/>
        <v>2.9000000000000004</v>
      </c>
      <c r="N35" s="26">
        <f t="shared" ref="N35:P35" si="9">N34</f>
        <v>5</v>
      </c>
      <c r="O35" s="37">
        <f t="shared" si="9"/>
        <v>7.9</v>
      </c>
      <c r="P35" s="35">
        <f t="shared" si="9"/>
        <v>2.9000000000000004</v>
      </c>
      <c r="Q35" s="702"/>
      <c r="R35" s="95"/>
      <c r="S35" s="165"/>
      <c r="T35" s="96"/>
      <c r="U35" s="695"/>
      <c r="V35" s="466"/>
      <c r="W35" s="466"/>
      <c r="X35" s="466"/>
      <c r="Y35" s="466"/>
    </row>
    <row r="36" spans="1:25" ht="54.75" customHeight="1" x14ac:dyDescent="0.2">
      <c r="A36" s="718" t="s">
        <v>9</v>
      </c>
      <c r="B36" s="720" t="s">
        <v>9</v>
      </c>
      <c r="C36" s="689" t="s">
        <v>55</v>
      </c>
      <c r="D36" s="722" t="s">
        <v>60</v>
      </c>
      <c r="E36" s="472" t="s">
        <v>42</v>
      </c>
      <c r="F36" s="473">
        <v>1</v>
      </c>
      <c r="G36" s="798" t="s">
        <v>10</v>
      </c>
      <c r="H36" s="782">
        <v>5.9</v>
      </c>
      <c r="I36" s="803">
        <v>1.3</v>
      </c>
      <c r="J36" s="544">
        <f>+I36-H36</f>
        <v>-4.6000000000000005</v>
      </c>
      <c r="K36" s="782">
        <v>5.9</v>
      </c>
      <c r="L36" s="787">
        <v>1.3</v>
      </c>
      <c r="M36" s="583">
        <f>+L36-K36</f>
        <v>-4.6000000000000005</v>
      </c>
      <c r="N36" s="782">
        <v>5.9</v>
      </c>
      <c r="O36" s="787">
        <v>1.3</v>
      </c>
      <c r="P36" s="580">
        <f>+O36-N36</f>
        <v>-4.6000000000000005</v>
      </c>
      <c r="Q36" s="546" t="s">
        <v>122</v>
      </c>
      <c r="R36" s="547">
        <v>12</v>
      </c>
      <c r="S36" s="548">
        <v>12</v>
      </c>
      <c r="T36" s="549">
        <v>12</v>
      </c>
      <c r="U36" s="694" t="s">
        <v>135</v>
      </c>
      <c r="V36" s="466"/>
      <c r="W36" s="466"/>
      <c r="X36" s="466"/>
      <c r="Y36" s="466"/>
    </row>
    <row r="37" spans="1:25" ht="21" customHeight="1" x14ac:dyDescent="0.2">
      <c r="A37" s="796"/>
      <c r="B37" s="797"/>
      <c r="C37" s="674"/>
      <c r="D37" s="775"/>
      <c r="E37" s="113"/>
      <c r="F37" s="225"/>
      <c r="G37" s="661"/>
      <c r="H37" s="716"/>
      <c r="I37" s="804"/>
      <c r="J37" s="545"/>
      <c r="K37" s="716"/>
      <c r="L37" s="788"/>
      <c r="M37" s="584"/>
      <c r="N37" s="716"/>
      <c r="O37" s="788"/>
      <c r="P37" s="582"/>
      <c r="Q37" s="701" t="s">
        <v>123</v>
      </c>
      <c r="R37" s="550">
        <v>12</v>
      </c>
      <c r="S37" s="551">
        <v>12</v>
      </c>
      <c r="T37" s="552">
        <v>12</v>
      </c>
      <c r="U37" s="702"/>
      <c r="V37" s="466"/>
      <c r="W37" s="466"/>
      <c r="X37" s="466"/>
      <c r="Y37" s="466"/>
    </row>
    <row r="38" spans="1:25" ht="21" customHeight="1" x14ac:dyDescent="0.2">
      <c r="A38" s="796"/>
      <c r="B38" s="797"/>
      <c r="C38" s="674"/>
      <c r="D38" s="775"/>
      <c r="E38" s="113"/>
      <c r="F38" s="225"/>
      <c r="G38" s="661"/>
      <c r="H38" s="716"/>
      <c r="I38" s="804"/>
      <c r="J38" s="545"/>
      <c r="K38" s="716"/>
      <c r="L38" s="788"/>
      <c r="M38" s="584"/>
      <c r="N38" s="716"/>
      <c r="O38" s="788"/>
      <c r="P38" s="582"/>
      <c r="Q38" s="778"/>
      <c r="R38" s="553">
        <v>9</v>
      </c>
      <c r="S38" s="554">
        <v>9</v>
      </c>
      <c r="T38" s="555">
        <v>9</v>
      </c>
      <c r="U38" s="778"/>
      <c r="V38" s="466"/>
      <c r="W38" s="466"/>
      <c r="X38" s="466"/>
      <c r="Y38" s="466"/>
    </row>
    <row r="39" spans="1:25" ht="54.75" customHeight="1" x14ac:dyDescent="0.2">
      <c r="A39" s="796"/>
      <c r="B39" s="797"/>
      <c r="C39" s="674"/>
      <c r="D39" s="775"/>
      <c r="E39" s="776"/>
      <c r="F39" s="777"/>
      <c r="G39" s="661"/>
      <c r="H39" s="716"/>
      <c r="I39" s="804"/>
      <c r="J39" s="545"/>
      <c r="K39" s="716"/>
      <c r="L39" s="788"/>
      <c r="M39" s="584"/>
      <c r="N39" s="716"/>
      <c r="O39" s="788"/>
      <c r="P39" s="582"/>
      <c r="Q39" s="556" t="s">
        <v>78</v>
      </c>
      <c r="R39" s="557">
        <v>1</v>
      </c>
      <c r="S39" s="558">
        <v>1</v>
      </c>
      <c r="T39" s="559">
        <v>1</v>
      </c>
      <c r="U39" s="159"/>
      <c r="V39" s="466"/>
      <c r="W39" s="468"/>
      <c r="X39" s="466"/>
      <c r="Y39" s="466"/>
    </row>
    <row r="40" spans="1:25" ht="14.25" customHeight="1" thickBot="1" x14ac:dyDescent="0.25">
      <c r="A40" s="719"/>
      <c r="B40" s="721"/>
      <c r="C40" s="675"/>
      <c r="D40" s="723"/>
      <c r="E40" s="725"/>
      <c r="F40" s="727"/>
      <c r="G40" s="508" t="s">
        <v>11</v>
      </c>
      <c r="H40" s="26">
        <f t="shared" ref="H40" si="10">H36</f>
        <v>5.9</v>
      </c>
      <c r="I40" s="37">
        <f t="shared" ref="I40:M40" si="11">I36</f>
        <v>1.3</v>
      </c>
      <c r="J40" s="37">
        <f t="shared" si="11"/>
        <v>-4.6000000000000005</v>
      </c>
      <c r="K40" s="26">
        <f t="shared" si="11"/>
        <v>5.9</v>
      </c>
      <c r="L40" s="37">
        <f t="shared" si="11"/>
        <v>1.3</v>
      </c>
      <c r="M40" s="69">
        <f t="shared" si="11"/>
        <v>-4.6000000000000005</v>
      </c>
      <c r="N40" s="26">
        <f t="shared" ref="N40:P40" si="12">N36</f>
        <v>5.9</v>
      </c>
      <c r="O40" s="37">
        <f t="shared" si="12"/>
        <v>1.3</v>
      </c>
      <c r="P40" s="37">
        <f t="shared" si="12"/>
        <v>-4.6000000000000005</v>
      </c>
      <c r="Q40" s="560" t="s">
        <v>61</v>
      </c>
      <c r="R40" s="561">
        <v>1</v>
      </c>
      <c r="S40" s="562">
        <v>1</v>
      </c>
      <c r="T40" s="563">
        <v>1</v>
      </c>
      <c r="U40" s="471"/>
    </row>
    <row r="41" spans="1:25" ht="16.5" customHeight="1" x14ac:dyDescent="0.2">
      <c r="A41" s="481" t="s">
        <v>9</v>
      </c>
      <c r="B41" s="484" t="s">
        <v>9</v>
      </c>
      <c r="C41" s="689" t="s">
        <v>56</v>
      </c>
      <c r="D41" s="722" t="s">
        <v>74</v>
      </c>
      <c r="E41" s="724"/>
      <c r="F41" s="726" t="s">
        <v>21</v>
      </c>
      <c r="G41" s="487" t="s">
        <v>10</v>
      </c>
      <c r="H41" s="477"/>
      <c r="I41" s="499"/>
      <c r="J41" s="506"/>
      <c r="K41" s="521">
        <v>4</v>
      </c>
      <c r="L41" s="524">
        <v>4</v>
      </c>
      <c r="M41" s="517"/>
      <c r="N41" s="526"/>
      <c r="O41" s="524"/>
      <c r="P41" s="517"/>
      <c r="Q41" s="767" t="s">
        <v>68</v>
      </c>
      <c r="R41" s="769"/>
      <c r="S41" s="771">
        <v>1</v>
      </c>
      <c r="T41" s="773"/>
      <c r="U41" s="29"/>
    </row>
    <row r="42" spans="1:25" ht="15.75" customHeight="1" thickBot="1" x14ac:dyDescent="0.25">
      <c r="A42" s="483"/>
      <c r="B42" s="486"/>
      <c r="C42" s="675"/>
      <c r="D42" s="723"/>
      <c r="E42" s="725"/>
      <c r="F42" s="727"/>
      <c r="G42" s="523" t="s">
        <v>11</v>
      </c>
      <c r="H42" s="26"/>
      <c r="I42" s="37"/>
      <c r="J42" s="36"/>
      <c r="K42" s="26">
        <f t="shared" ref="K42" si="13">K41</f>
        <v>4</v>
      </c>
      <c r="L42" s="37">
        <f t="shared" ref="L42" si="14">L41</f>
        <v>4</v>
      </c>
      <c r="M42" s="119"/>
      <c r="N42" s="36"/>
      <c r="O42" s="37"/>
      <c r="P42" s="119"/>
      <c r="Q42" s="768"/>
      <c r="R42" s="770"/>
      <c r="S42" s="772"/>
      <c r="T42" s="774"/>
      <c r="U42" s="542"/>
    </row>
    <row r="43" spans="1:25" ht="108.75" customHeight="1" x14ac:dyDescent="0.2">
      <c r="A43" s="481" t="s">
        <v>9</v>
      </c>
      <c r="B43" s="484" t="s">
        <v>9</v>
      </c>
      <c r="C43" s="689" t="s">
        <v>101</v>
      </c>
      <c r="D43" s="722" t="s">
        <v>104</v>
      </c>
      <c r="E43" s="724"/>
      <c r="F43" s="726" t="s">
        <v>21</v>
      </c>
      <c r="G43" s="139" t="s">
        <v>10</v>
      </c>
      <c r="H43" s="477">
        <v>22</v>
      </c>
      <c r="I43" s="543">
        <v>11.1</v>
      </c>
      <c r="J43" s="544">
        <f>+I43-H43</f>
        <v>-10.9</v>
      </c>
      <c r="K43" s="521"/>
      <c r="L43" s="524"/>
      <c r="M43" s="517"/>
      <c r="N43" s="526"/>
      <c r="O43" s="524"/>
      <c r="P43" s="517"/>
      <c r="Q43" s="600" t="s">
        <v>103</v>
      </c>
      <c r="R43" s="8"/>
      <c r="S43" s="548">
        <v>1</v>
      </c>
      <c r="T43" s="601"/>
      <c r="U43" s="608" t="s">
        <v>148</v>
      </c>
    </row>
    <row r="44" spans="1:25" ht="42" customHeight="1" x14ac:dyDescent="0.2">
      <c r="A44" s="591"/>
      <c r="B44" s="592"/>
      <c r="C44" s="674"/>
      <c r="D44" s="775"/>
      <c r="E44" s="776"/>
      <c r="F44" s="777"/>
      <c r="G44" s="381"/>
      <c r="H44" s="588"/>
      <c r="I44" s="593"/>
      <c r="J44" s="545"/>
      <c r="K44" s="588"/>
      <c r="L44" s="590"/>
      <c r="M44" s="594"/>
      <c r="N44" s="586"/>
      <c r="O44" s="590"/>
      <c r="P44" s="594"/>
      <c r="Q44" s="569" t="s">
        <v>136</v>
      </c>
      <c r="R44" s="570">
        <v>1</v>
      </c>
      <c r="S44" s="599"/>
      <c r="T44" s="602"/>
      <c r="U44" s="609" t="s">
        <v>138</v>
      </c>
    </row>
    <row r="45" spans="1:25" ht="15" customHeight="1" x14ac:dyDescent="0.2">
      <c r="A45" s="514"/>
      <c r="B45" s="515"/>
      <c r="C45" s="674"/>
      <c r="D45" s="775"/>
      <c r="E45" s="776"/>
      <c r="F45" s="777"/>
      <c r="G45" s="381"/>
      <c r="H45" s="513"/>
      <c r="I45" s="567"/>
      <c r="J45" s="545"/>
      <c r="K45" s="513"/>
      <c r="L45" s="525"/>
      <c r="M45" s="518"/>
      <c r="N45" s="509"/>
      <c r="O45" s="525"/>
      <c r="P45" s="518"/>
      <c r="Q45" s="800" t="s">
        <v>137</v>
      </c>
      <c r="R45" s="607">
        <v>1500</v>
      </c>
      <c r="S45" s="587"/>
      <c r="T45" s="572"/>
      <c r="U45" s="678" t="s">
        <v>147</v>
      </c>
    </row>
    <row r="46" spans="1:25" ht="18" customHeight="1" x14ac:dyDescent="0.2">
      <c r="A46" s="482"/>
      <c r="B46" s="485"/>
      <c r="C46" s="674"/>
      <c r="D46" s="775"/>
      <c r="E46" s="776"/>
      <c r="F46" s="777"/>
      <c r="G46" s="204"/>
      <c r="H46" s="218"/>
      <c r="I46" s="504"/>
      <c r="J46" s="502"/>
      <c r="K46" s="218"/>
      <c r="L46" s="532"/>
      <c r="M46" s="530"/>
      <c r="N46" s="528"/>
      <c r="O46" s="532"/>
      <c r="P46" s="530"/>
      <c r="Q46" s="801"/>
      <c r="R46" s="604"/>
      <c r="S46" s="605"/>
      <c r="T46" s="606"/>
      <c r="U46" s="799"/>
    </row>
    <row r="47" spans="1:25" ht="16.5" customHeight="1" thickBot="1" x14ac:dyDescent="0.25">
      <c r="A47" s="483"/>
      <c r="B47" s="486"/>
      <c r="C47" s="675"/>
      <c r="D47" s="723"/>
      <c r="E47" s="725"/>
      <c r="F47" s="727"/>
      <c r="G47" s="508" t="s">
        <v>11</v>
      </c>
      <c r="H47" s="26">
        <f>SUM(H43:H46)</f>
        <v>22</v>
      </c>
      <c r="I47" s="37">
        <f>SUM(I43:I46)</f>
        <v>11.1</v>
      </c>
      <c r="J47" s="37">
        <f>SUM(J43:J46)</f>
        <v>-10.9</v>
      </c>
      <c r="K47" s="26"/>
      <c r="L47" s="37"/>
      <c r="M47" s="119"/>
      <c r="N47" s="36"/>
      <c r="O47" s="37"/>
      <c r="P47" s="119"/>
      <c r="Q47" s="802"/>
      <c r="R47" s="565"/>
      <c r="S47" s="566"/>
      <c r="T47" s="603"/>
      <c r="U47" s="679"/>
    </row>
    <row r="48" spans="1:25" ht="13.5" customHeight="1" thickBot="1" x14ac:dyDescent="0.25">
      <c r="A48" s="33" t="s">
        <v>9</v>
      </c>
      <c r="B48" s="32" t="s">
        <v>9</v>
      </c>
      <c r="C48" s="762" t="s">
        <v>14</v>
      </c>
      <c r="D48" s="763"/>
      <c r="E48" s="763"/>
      <c r="F48" s="763"/>
      <c r="G48" s="763"/>
      <c r="H48" s="43">
        <f t="shared" ref="H48:P48" si="15">H42+H40+H35+H33+H24+H18+H16+H47</f>
        <v>196.5</v>
      </c>
      <c r="I48" s="315">
        <f t="shared" si="15"/>
        <v>196.49999999999997</v>
      </c>
      <c r="J48" s="315">
        <f t="shared" si="15"/>
        <v>0</v>
      </c>
      <c r="K48" s="43">
        <f t="shared" si="15"/>
        <v>75.199999999999989</v>
      </c>
      <c r="L48" s="315">
        <f t="shared" si="15"/>
        <v>73.5</v>
      </c>
      <c r="M48" s="315">
        <f t="shared" si="15"/>
        <v>-1.7000000000000002</v>
      </c>
      <c r="N48" s="43">
        <f t="shared" si="15"/>
        <v>87.7</v>
      </c>
      <c r="O48" s="315">
        <f t="shared" si="15"/>
        <v>86</v>
      </c>
      <c r="P48" s="315">
        <f t="shared" si="15"/>
        <v>-1.7000000000000002</v>
      </c>
      <c r="Q48" s="764"/>
      <c r="R48" s="765"/>
      <c r="S48" s="765"/>
      <c r="T48" s="765"/>
      <c r="U48" s="766"/>
    </row>
    <row r="49" spans="1:21" ht="13.5" customHeight="1" thickBot="1" x14ac:dyDescent="0.25">
      <c r="A49" s="33" t="s">
        <v>9</v>
      </c>
      <c r="B49" s="757" t="s">
        <v>15</v>
      </c>
      <c r="C49" s="758"/>
      <c r="D49" s="758"/>
      <c r="E49" s="758"/>
      <c r="F49" s="758"/>
      <c r="G49" s="758"/>
      <c r="H49" s="45">
        <f>H48</f>
        <v>196.5</v>
      </c>
      <c r="I49" s="88">
        <f>I48</f>
        <v>196.49999999999997</v>
      </c>
      <c r="J49" s="88">
        <f>J48</f>
        <v>0</v>
      </c>
      <c r="K49" s="45">
        <f t="shared" ref="K49:M49" si="16">K48</f>
        <v>75.199999999999989</v>
      </c>
      <c r="L49" s="88">
        <f t="shared" si="16"/>
        <v>73.5</v>
      </c>
      <c r="M49" s="88">
        <f t="shared" si="16"/>
        <v>-1.7000000000000002</v>
      </c>
      <c r="N49" s="45">
        <f t="shared" ref="N49" si="17">N48</f>
        <v>87.7</v>
      </c>
      <c r="O49" s="88">
        <f t="shared" ref="O49:P49" si="18">O48</f>
        <v>86</v>
      </c>
      <c r="P49" s="88">
        <f t="shared" si="18"/>
        <v>-1.7000000000000002</v>
      </c>
      <c r="Q49" s="759"/>
      <c r="R49" s="760"/>
      <c r="S49" s="760"/>
      <c r="T49" s="760"/>
      <c r="U49" s="761"/>
    </row>
    <row r="50" spans="1:21" ht="13.5" thickBot="1" x14ac:dyDescent="0.25">
      <c r="A50" s="19" t="s">
        <v>18</v>
      </c>
      <c r="B50" s="737" t="s">
        <v>16</v>
      </c>
      <c r="C50" s="738"/>
      <c r="D50" s="738"/>
      <c r="E50" s="738"/>
      <c r="F50" s="738"/>
      <c r="G50" s="738"/>
      <c r="H50" s="38">
        <f t="shared" ref="H50" si="19">H49</f>
        <v>196.5</v>
      </c>
      <c r="I50" s="39">
        <f t="shared" ref="I50:M50" si="20">I49</f>
        <v>196.49999999999997</v>
      </c>
      <c r="J50" s="39">
        <f t="shared" si="20"/>
        <v>0</v>
      </c>
      <c r="K50" s="38">
        <f t="shared" si="20"/>
        <v>75.199999999999989</v>
      </c>
      <c r="L50" s="39">
        <f t="shared" si="20"/>
        <v>73.5</v>
      </c>
      <c r="M50" s="39">
        <f t="shared" si="20"/>
        <v>-1.7000000000000002</v>
      </c>
      <c r="N50" s="34">
        <f t="shared" ref="N50:P50" si="21">N49</f>
        <v>87.7</v>
      </c>
      <c r="O50" s="39">
        <f t="shared" si="21"/>
        <v>86</v>
      </c>
      <c r="P50" s="39">
        <f t="shared" si="21"/>
        <v>-1.7000000000000002</v>
      </c>
      <c r="Q50" s="739"/>
      <c r="R50" s="740"/>
      <c r="S50" s="740"/>
      <c r="T50" s="740"/>
      <c r="U50" s="741"/>
    </row>
    <row r="51" spans="1:21" ht="25.5" customHeight="1" thickBot="1" x14ac:dyDescent="0.25">
      <c r="A51" s="20"/>
      <c r="B51" s="136"/>
      <c r="C51" s="1"/>
      <c r="D51" s="742" t="s">
        <v>20</v>
      </c>
      <c r="E51" s="742"/>
      <c r="F51" s="742"/>
      <c r="G51" s="742"/>
      <c r="H51" s="743"/>
      <c r="I51" s="743"/>
      <c r="J51" s="743"/>
      <c r="K51" s="743"/>
      <c r="L51" s="743"/>
      <c r="M51" s="743"/>
      <c r="N51" s="522"/>
      <c r="O51" s="522"/>
      <c r="P51" s="522"/>
      <c r="Q51" s="10"/>
      <c r="R51" s="11"/>
      <c r="S51" s="11"/>
      <c r="T51" s="11"/>
      <c r="U51" s="11"/>
    </row>
    <row r="52" spans="1:21" ht="102" customHeight="1" thickBot="1" x14ac:dyDescent="0.25">
      <c r="A52" s="744" t="s">
        <v>17</v>
      </c>
      <c r="B52" s="745"/>
      <c r="C52" s="745"/>
      <c r="D52" s="745"/>
      <c r="E52" s="745"/>
      <c r="F52" s="745"/>
      <c r="G52" s="746"/>
      <c r="H52" s="534" t="s">
        <v>125</v>
      </c>
      <c r="I52" s="536" t="s">
        <v>131</v>
      </c>
      <c r="J52" s="535" t="s">
        <v>130</v>
      </c>
      <c r="K52" s="534" t="s">
        <v>143</v>
      </c>
      <c r="L52" s="536" t="s">
        <v>144</v>
      </c>
      <c r="M52" s="535" t="s">
        <v>130</v>
      </c>
      <c r="N52" s="534" t="s">
        <v>145</v>
      </c>
      <c r="O52" s="536" t="s">
        <v>146</v>
      </c>
      <c r="P52" s="585" t="s">
        <v>130</v>
      </c>
      <c r="Q52" s="12"/>
      <c r="R52" s="13"/>
      <c r="S52" s="13"/>
      <c r="T52" s="13"/>
      <c r="U52" s="13"/>
    </row>
    <row r="53" spans="1:21" ht="15.75" customHeight="1" thickBot="1" x14ac:dyDescent="0.25">
      <c r="A53" s="747" t="s">
        <v>19</v>
      </c>
      <c r="B53" s="748"/>
      <c r="C53" s="748"/>
      <c r="D53" s="748"/>
      <c r="E53" s="748"/>
      <c r="F53" s="748"/>
      <c r="G53" s="749"/>
      <c r="H53" s="306">
        <f t="shared" ref="H53:P53" si="22">SUM(H54:H56)</f>
        <v>196.5</v>
      </c>
      <c r="I53" s="310">
        <f t="shared" si="22"/>
        <v>196.5</v>
      </c>
      <c r="J53" s="310">
        <f t="shared" si="22"/>
        <v>0</v>
      </c>
      <c r="K53" s="306">
        <f t="shared" si="22"/>
        <v>75.2</v>
      </c>
      <c r="L53" s="190">
        <f t="shared" si="22"/>
        <v>73.5</v>
      </c>
      <c r="M53" s="190">
        <f t="shared" si="22"/>
        <v>-1.7000000000000028</v>
      </c>
      <c r="N53" s="363">
        <f t="shared" si="22"/>
        <v>87.7</v>
      </c>
      <c r="O53" s="310">
        <f t="shared" si="22"/>
        <v>86</v>
      </c>
      <c r="P53" s="611">
        <f t="shared" si="22"/>
        <v>-1.7000000000000028</v>
      </c>
      <c r="Q53" s="12"/>
      <c r="R53" s="13"/>
      <c r="S53" s="13"/>
      <c r="T53" s="13"/>
      <c r="U53" s="13"/>
    </row>
    <row r="54" spans="1:21" x14ac:dyDescent="0.2">
      <c r="A54" s="750" t="s">
        <v>27</v>
      </c>
      <c r="B54" s="751"/>
      <c r="C54" s="751"/>
      <c r="D54" s="751"/>
      <c r="E54" s="751"/>
      <c r="F54" s="751"/>
      <c r="G54" s="752"/>
      <c r="H54" s="478">
        <f>SUMIF(G13:G48,"sb",H13:H48)</f>
        <v>185.8</v>
      </c>
      <c r="I54" s="500">
        <f>SUMIF(G13:G48,"sb",I13:I48)</f>
        <v>185.8</v>
      </c>
      <c r="J54" s="480"/>
      <c r="K54" s="513">
        <f>SUMIF(G13:G48,"sb",K13:K48)</f>
        <v>75.2</v>
      </c>
      <c r="L54" s="67">
        <f>SUMIF(G13:G48,"sb",L13:L48)</f>
        <v>73.5</v>
      </c>
      <c r="M54" s="419">
        <f>+L54-K54</f>
        <v>-1.7000000000000028</v>
      </c>
      <c r="N54" s="574">
        <f>SUMIF(G13:G48,"sb",N13:N48)</f>
        <v>87.7</v>
      </c>
      <c r="O54" s="590">
        <f>SUMIF(G13:G48,"sb",O13:O48)</f>
        <v>86</v>
      </c>
      <c r="P54" s="594">
        <f>+O54-N54</f>
        <v>-1.7000000000000028</v>
      </c>
      <c r="Q54" s="12"/>
      <c r="R54" s="13"/>
      <c r="S54" s="13"/>
      <c r="T54" s="13"/>
      <c r="U54" s="13"/>
    </row>
    <row r="55" spans="1:21" x14ac:dyDescent="0.2">
      <c r="A55" s="753" t="s">
        <v>127</v>
      </c>
      <c r="B55" s="754"/>
      <c r="C55" s="754"/>
      <c r="D55" s="754"/>
      <c r="E55" s="754"/>
      <c r="F55" s="754"/>
      <c r="G55" s="755"/>
      <c r="H55" s="77">
        <f>SUMIF(G14:G49,"sb(l)",H14:H49)</f>
        <v>4.2</v>
      </c>
      <c r="I55" s="48">
        <f>SUMIF(G14:G49,"sb(l)",I14:I49)</f>
        <v>4.2</v>
      </c>
      <c r="J55" s="120"/>
      <c r="K55" s="77"/>
      <c r="L55" s="434"/>
      <c r="M55" s="78"/>
      <c r="N55" s="203"/>
      <c r="O55" s="48"/>
      <c r="P55" s="120"/>
      <c r="Q55" s="12"/>
      <c r="R55" s="13"/>
      <c r="S55" s="13"/>
      <c r="T55" s="13"/>
      <c r="U55" s="13"/>
    </row>
    <row r="56" spans="1:21" ht="27.75" customHeight="1" thickBot="1" x14ac:dyDescent="0.25">
      <c r="A56" s="734" t="s">
        <v>114</v>
      </c>
      <c r="B56" s="735"/>
      <c r="C56" s="735"/>
      <c r="D56" s="735"/>
      <c r="E56" s="735"/>
      <c r="F56" s="735"/>
      <c r="G56" s="736"/>
      <c r="H56" s="160">
        <f>SUMIF(G15:G49,"sb(esa)",H15:H49)</f>
        <v>6.5</v>
      </c>
      <c r="I56" s="503">
        <f>SUMIF(G15:G49,"sb(esa)",I15:I49)</f>
        <v>6.5</v>
      </c>
      <c r="J56" s="501"/>
      <c r="K56" s="307"/>
      <c r="L56" s="357"/>
      <c r="M56" s="575"/>
      <c r="N56" s="577"/>
      <c r="O56" s="309"/>
      <c r="P56" s="576"/>
      <c r="Q56" s="12"/>
      <c r="R56" s="13"/>
      <c r="S56" s="13"/>
      <c r="T56" s="13"/>
      <c r="U56" s="13"/>
    </row>
    <row r="57" spans="1:21" ht="13.5" thickBot="1" x14ac:dyDescent="0.25">
      <c r="A57" s="731" t="s">
        <v>11</v>
      </c>
      <c r="B57" s="732"/>
      <c r="C57" s="732"/>
      <c r="D57" s="732"/>
      <c r="E57" s="732"/>
      <c r="F57" s="732"/>
      <c r="G57" s="733"/>
      <c r="H57" s="308">
        <f>H53</f>
        <v>196.5</v>
      </c>
      <c r="I57" s="311">
        <f>I53</f>
        <v>196.5</v>
      </c>
      <c r="J57" s="311">
        <f>J53</f>
        <v>0</v>
      </c>
      <c r="K57" s="308">
        <f t="shared" ref="K57:M57" si="23">K53</f>
        <v>75.2</v>
      </c>
      <c r="L57" s="191">
        <f t="shared" si="23"/>
        <v>73.5</v>
      </c>
      <c r="M57" s="191">
        <f t="shared" si="23"/>
        <v>-1.7000000000000028</v>
      </c>
      <c r="N57" s="364">
        <f t="shared" ref="N57" si="24">N53</f>
        <v>87.7</v>
      </c>
      <c r="O57" s="311">
        <f t="shared" ref="O57:P57" si="25">O53</f>
        <v>86</v>
      </c>
      <c r="P57" s="610">
        <f t="shared" si="25"/>
        <v>-1.7000000000000028</v>
      </c>
      <c r="Q57" s="12"/>
      <c r="R57" s="13"/>
      <c r="S57" s="13"/>
      <c r="T57" s="13"/>
      <c r="U57" s="13"/>
    </row>
    <row r="60" spans="1:21" x14ac:dyDescent="0.2">
      <c r="F60" s="623" t="s">
        <v>124</v>
      </c>
      <c r="G60" s="623"/>
      <c r="H60" s="623"/>
      <c r="I60" s="623"/>
      <c r="J60" s="623"/>
      <c r="K60" s="623"/>
      <c r="L60" s="623"/>
      <c r="M60" s="623"/>
      <c r="N60" s="623"/>
      <c r="O60" s="623"/>
      <c r="P60" s="623"/>
    </row>
  </sheetData>
  <mergeCells count="109">
    <mergeCell ref="A57:G57"/>
    <mergeCell ref="F60:P60"/>
    <mergeCell ref="I6:I8"/>
    <mergeCell ref="I21:I23"/>
    <mergeCell ref="I36:I39"/>
    <mergeCell ref="J6:J8"/>
    <mergeCell ref="D51:M51"/>
    <mergeCell ref="A52:G52"/>
    <mergeCell ref="A53:G53"/>
    <mergeCell ref="A54:G54"/>
    <mergeCell ref="A55:G55"/>
    <mergeCell ref="A56:G56"/>
    <mergeCell ref="C48:G48"/>
    <mergeCell ref="B49:G49"/>
    <mergeCell ref="C41:C42"/>
    <mergeCell ref="D41:D42"/>
    <mergeCell ref="E41:E42"/>
    <mergeCell ref="F41:F42"/>
    <mergeCell ref="D30:D31"/>
    <mergeCell ref="D32:D33"/>
    <mergeCell ref="E33:G33"/>
    <mergeCell ref="D34:D35"/>
    <mergeCell ref="E34:E35"/>
    <mergeCell ref="F34:F35"/>
    <mergeCell ref="Q49:U49"/>
    <mergeCell ref="B50:G50"/>
    <mergeCell ref="Q50:U50"/>
    <mergeCell ref="Q41:Q42"/>
    <mergeCell ref="R41:R42"/>
    <mergeCell ref="S41:S42"/>
    <mergeCell ref="C43:C47"/>
    <mergeCell ref="D43:D47"/>
    <mergeCell ref="E43:E47"/>
    <mergeCell ref="F43:F47"/>
    <mergeCell ref="Q48:U48"/>
    <mergeCell ref="T41:T42"/>
    <mergeCell ref="U45:U47"/>
    <mergeCell ref="Q45:Q47"/>
    <mergeCell ref="E25:E29"/>
    <mergeCell ref="D26:D28"/>
    <mergeCell ref="Q34:Q35"/>
    <mergeCell ref="A36:A40"/>
    <mergeCell ref="B36:B40"/>
    <mergeCell ref="C36:C40"/>
    <mergeCell ref="D36:D40"/>
    <mergeCell ref="G36:G39"/>
    <mergeCell ref="H36:H39"/>
    <mergeCell ref="N36:N39"/>
    <mergeCell ref="E39:E40"/>
    <mergeCell ref="F39:F40"/>
    <mergeCell ref="E24:G24"/>
    <mergeCell ref="E16:G16"/>
    <mergeCell ref="A9:U9"/>
    <mergeCell ref="A10:U10"/>
    <mergeCell ref="B11:U11"/>
    <mergeCell ref="C12:U12"/>
    <mergeCell ref="C15:C16"/>
    <mergeCell ref="D15:D16"/>
    <mergeCell ref="Q15:Q16"/>
    <mergeCell ref="R15:R16"/>
    <mergeCell ref="S15:S16"/>
    <mergeCell ref="D21:D23"/>
    <mergeCell ref="G21:G23"/>
    <mergeCell ref="H21:H23"/>
    <mergeCell ref="N21:N23"/>
    <mergeCell ref="C17:C18"/>
    <mergeCell ref="D17:D18"/>
    <mergeCell ref="E17:E18"/>
    <mergeCell ref="U17:U18"/>
    <mergeCell ref="T15:T16"/>
    <mergeCell ref="Q17:Q18"/>
    <mergeCell ref="A6:A8"/>
    <mergeCell ref="B6:B8"/>
    <mergeCell ref="C6:C8"/>
    <mergeCell ref="D6:D8"/>
    <mergeCell ref="E6:E8"/>
    <mergeCell ref="Q1:U1"/>
    <mergeCell ref="A2:U2"/>
    <mergeCell ref="A3:U3"/>
    <mergeCell ref="A4:U4"/>
    <mergeCell ref="R5:U5"/>
    <mergeCell ref="F6:F8"/>
    <mergeCell ref="G6:G8"/>
    <mergeCell ref="H6:H8"/>
    <mergeCell ref="N6:N8"/>
    <mergeCell ref="U6:U8"/>
    <mergeCell ref="Q6:T6"/>
    <mergeCell ref="R7:T7"/>
    <mergeCell ref="Q7:Q8"/>
    <mergeCell ref="U34:U35"/>
    <mergeCell ref="Q37:Q38"/>
    <mergeCell ref="U36:U38"/>
    <mergeCell ref="K6:K8"/>
    <mergeCell ref="K21:K23"/>
    <mergeCell ref="K36:K39"/>
    <mergeCell ref="L6:L8"/>
    <mergeCell ref="L21:L23"/>
    <mergeCell ref="L36:L39"/>
    <mergeCell ref="M6:M8"/>
    <mergeCell ref="O6:O8"/>
    <mergeCell ref="O21:O23"/>
    <mergeCell ref="O36:O39"/>
    <mergeCell ref="P6:P8"/>
    <mergeCell ref="Q26:Q28"/>
    <mergeCell ref="T21:T22"/>
    <mergeCell ref="Q21:Q22"/>
    <mergeCell ref="R21:R22"/>
    <mergeCell ref="S21:S22"/>
    <mergeCell ref="Q23:Q24"/>
  </mergeCells>
  <printOptions horizontalCentered="1"/>
  <pageMargins left="0.11811023622047245" right="0.11811023622047245" top="0.74803149606299213" bottom="0.35433070866141736" header="0.31496062992125984" footer="0.31496062992125984"/>
  <pageSetup paperSize="9" scale="80" orientation="landscape" r:id="rId1"/>
  <rowBreaks count="1" manualBreakCount="1">
    <brk id="18" max="2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71"/>
  <sheetViews>
    <sheetView zoomScaleNormal="100" zoomScaleSheetLayoutView="70" workbookViewId="0"/>
  </sheetViews>
  <sheetFormatPr defaultRowHeight="12.75" x14ac:dyDescent="0.2"/>
  <cols>
    <col min="1" max="1" width="3.140625" style="21" customWidth="1"/>
    <col min="2" max="2" width="3.5703125" style="137" customWidth="1"/>
    <col min="3" max="3" width="3.140625" style="23" customWidth="1"/>
    <col min="4" max="4" width="32.28515625" style="8" customWidth="1"/>
    <col min="5" max="6" width="3.7109375" style="60" customWidth="1"/>
    <col min="7" max="7" width="7.7109375" style="8" customWidth="1"/>
    <col min="8" max="8" width="9" style="27" customWidth="1"/>
    <col min="9" max="9" width="10.28515625" style="27" customWidth="1"/>
    <col min="10" max="12" width="5.7109375" style="27" customWidth="1"/>
    <col min="13" max="13" width="6" style="27" customWidth="1"/>
    <col min="14" max="15" width="7.7109375" style="27" customWidth="1"/>
    <col min="16" max="16" width="23.28515625" style="8" customWidth="1"/>
    <col min="17" max="17" width="4.42578125" style="186" customWidth="1"/>
    <col min="18" max="20" width="4.42578125" style="60" customWidth="1"/>
    <col min="21" max="21" width="16.85546875" style="8" customWidth="1"/>
    <col min="22" max="22" width="44.7109375" style="8" customWidth="1"/>
    <col min="23" max="16384" width="9.140625" style="8"/>
  </cols>
  <sheetData>
    <row r="1" spans="1:26" ht="15.75" x14ac:dyDescent="0.25">
      <c r="P1" s="807" t="s">
        <v>115</v>
      </c>
      <c r="Q1" s="807"/>
      <c r="R1" s="807"/>
      <c r="S1" s="807"/>
      <c r="T1" s="807"/>
    </row>
    <row r="2" spans="1:26" s="28" customFormat="1" ht="15.75" x14ac:dyDescent="0.2">
      <c r="A2" s="624" t="s">
        <v>83</v>
      </c>
      <c r="B2" s="624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</row>
    <row r="3" spans="1:26" s="28" customFormat="1" ht="15.75" x14ac:dyDescent="0.2">
      <c r="A3" s="625" t="s">
        <v>28</v>
      </c>
      <c r="B3" s="625"/>
      <c r="C3" s="625"/>
      <c r="D3" s="625"/>
      <c r="E3" s="625"/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5"/>
      <c r="Q3" s="625"/>
      <c r="R3" s="625"/>
      <c r="S3" s="625"/>
      <c r="T3" s="625"/>
    </row>
    <row r="4" spans="1:26" s="28" customFormat="1" ht="15.75" x14ac:dyDescent="0.2">
      <c r="A4" s="626" t="s">
        <v>39</v>
      </c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  <c r="O4" s="626"/>
      <c r="P4" s="626"/>
      <c r="Q4" s="626"/>
      <c r="R4" s="626"/>
      <c r="S4" s="626"/>
      <c r="T4" s="626"/>
    </row>
    <row r="5" spans="1:26" ht="26.25" customHeight="1" thickBot="1" x14ac:dyDescent="0.25">
      <c r="A5" s="15"/>
      <c r="B5" s="15"/>
      <c r="C5" s="22"/>
      <c r="D5" s="24"/>
      <c r="E5" s="24"/>
      <c r="F5" s="24"/>
      <c r="G5" s="24"/>
      <c r="H5" s="25"/>
      <c r="I5" s="25"/>
      <c r="J5" s="25"/>
      <c r="K5" s="25"/>
      <c r="L5" s="25"/>
      <c r="M5" s="25"/>
      <c r="N5" s="25"/>
      <c r="O5" s="25"/>
      <c r="P5" s="7"/>
      <c r="Q5" s="627" t="s">
        <v>47</v>
      </c>
      <c r="R5" s="627"/>
      <c r="S5" s="627"/>
      <c r="T5" s="627"/>
    </row>
    <row r="6" spans="1:26" ht="31.5" customHeight="1" x14ac:dyDescent="0.2">
      <c r="A6" s="628" t="s">
        <v>0</v>
      </c>
      <c r="B6" s="631" t="s">
        <v>1</v>
      </c>
      <c r="C6" s="634" t="s">
        <v>2</v>
      </c>
      <c r="D6" s="637" t="s">
        <v>3</v>
      </c>
      <c r="E6" s="640" t="s">
        <v>4</v>
      </c>
      <c r="F6" s="643" t="s">
        <v>5</v>
      </c>
      <c r="G6" s="656" t="s">
        <v>6</v>
      </c>
      <c r="H6" s="859" t="s">
        <v>84</v>
      </c>
      <c r="I6" s="861" t="s">
        <v>85</v>
      </c>
      <c r="J6" s="823" t="s">
        <v>87</v>
      </c>
      <c r="K6" s="852"/>
      <c r="L6" s="852"/>
      <c r="M6" s="853"/>
      <c r="N6" s="653" t="s">
        <v>49</v>
      </c>
      <c r="O6" s="653" t="s">
        <v>86</v>
      </c>
      <c r="P6" s="646" t="s">
        <v>40</v>
      </c>
      <c r="Q6" s="647"/>
      <c r="R6" s="647"/>
      <c r="S6" s="647"/>
      <c r="T6" s="648"/>
    </row>
    <row r="7" spans="1:26" ht="38.25" customHeight="1" x14ac:dyDescent="0.2">
      <c r="A7" s="629"/>
      <c r="B7" s="632"/>
      <c r="C7" s="635"/>
      <c r="D7" s="638"/>
      <c r="E7" s="641"/>
      <c r="F7" s="644"/>
      <c r="G7" s="657"/>
      <c r="H7" s="860"/>
      <c r="I7" s="862"/>
      <c r="J7" s="854" t="s">
        <v>7</v>
      </c>
      <c r="K7" s="856" t="s">
        <v>8</v>
      </c>
      <c r="L7" s="856"/>
      <c r="M7" s="857" t="s">
        <v>23</v>
      </c>
      <c r="N7" s="654"/>
      <c r="O7" s="654"/>
      <c r="P7" s="649" t="s">
        <v>22</v>
      </c>
      <c r="Q7" s="795" t="s">
        <v>45</v>
      </c>
      <c r="R7" s="651"/>
      <c r="S7" s="651"/>
      <c r="T7" s="652"/>
    </row>
    <row r="8" spans="1:26" ht="87" customHeight="1" thickBot="1" x14ac:dyDescent="0.25">
      <c r="A8" s="630"/>
      <c r="B8" s="633"/>
      <c r="C8" s="636"/>
      <c r="D8" s="639"/>
      <c r="E8" s="642"/>
      <c r="F8" s="645"/>
      <c r="G8" s="658"/>
      <c r="H8" s="209" t="s">
        <v>7</v>
      </c>
      <c r="I8" s="210" t="s">
        <v>7</v>
      </c>
      <c r="J8" s="855"/>
      <c r="K8" s="156" t="s">
        <v>7</v>
      </c>
      <c r="L8" s="157" t="s">
        <v>93</v>
      </c>
      <c r="M8" s="858"/>
      <c r="N8" s="655"/>
      <c r="O8" s="655"/>
      <c r="P8" s="650"/>
      <c r="Q8" s="208" t="s">
        <v>88</v>
      </c>
      <c r="R8" s="211" t="s">
        <v>89</v>
      </c>
      <c r="S8" s="211" t="s">
        <v>90</v>
      </c>
      <c r="T8" s="212" t="s">
        <v>91</v>
      </c>
    </row>
    <row r="9" spans="1:26" ht="18" customHeight="1" thickBot="1" x14ac:dyDescent="0.25">
      <c r="A9" s="663" t="s">
        <v>24</v>
      </c>
      <c r="B9" s="664"/>
      <c r="C9" s="664"/>
      <c r="D9" s="664"/>
      <c r="E9" s="664"/>
      <c r="F9" s="664"/>
      <c r="G9" s="664"/>
      <c r="H9" s="664"/>
      <c r="I9" s="664"/>
      <c r="J9" s="664"/>
      <c r="K9" s="664"/>
      <c r="L9" s="664"/>
      <c r="M9" s="664"/>
      <c r="N9" s="664"/>
      <c r="O9" s="664"/>
      <c r="P9" s="664"/>
      <c r="Q9" s="664"/>
      <c r="R9" s="664"/>
      <c r="S9" s="664"/>
      <c r="T9" s="665"/>
    </row>
    <row r="10" spans="1:26" ht="13.5" thickBot="1" x14ac:dyDescent="0.25">
      <c r="A10" s="666" t="s">
        <v>29</v>
      </c>
      <c r="B10" s="667"/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667"/>
      <c r="O10" s="667"/>
      <c r="P10" s="667"/>
      <c r="Q10" s="667"/>
      <c r="R10" s="667"/>
      <c r="S10" s="667"/>
      <c r="T10" s="668"/>
    </row>
    <row r="11" spans="1:26" ht="18" customHeight="1" thickBot="1" x14ac:dyDescent="0.25">
      <c r="A11" s="16" t="s">
        <v>9</v>
      </c>
      <c r="B11" s="669" t="s">
        <v>25</v>
      </c>
      <c r="C11" s="669"/>
      <c r="D11" s="669"/>
      <c r="E11" s="669"/>
      <c r="F11" s="669"/>
      <c r="G11" s="669"/>
      <c r="H11" s="669"/>
      <c r="I11" s="669"/>
      <c r="J11" s="669"/>
      <c r="K11" s="669"/>
      <c r="L11" s="669"/>
      <c r="M11" s="669"/>
      <c r="N11" s="669"/>
      <c r="O11" s="669"/>
      <c r="P11" s="669"/>
      <c r="Q11" s="669"/>
      <c r="R11" s="669"/>
      <c r="S11" s="669"/>
      <c r="T11" s="670"/>
    </row>
    <row r="12" spans="1:26" ht="13.5" thickBot="1" x14ac:dyDescent="0.25">
      <c r="A12" s="33" t="s">
        <v>9</v>
      </c>
      <c r="B12" s="17" t="s">
        <v>9</v>
      </c>
      <c r="C12" s="671" t="s">
        <v>26</v>
      </c>
      <c r="D12" s="671"/>
      <c r="E12" s="671"/>
      <c r="F12" s="671"/>
      <c r="G12" s="671"/>
      <c r="H12" s="671"/>
      <c r="I12" s="671"/>
      <c r="J12" s="671"/>
      <c r="K12" s="672"/>
      <c r="L12" s="672"/>
      <c r="M12" s="672"/>
      <c r="N12" s="672"/>
      <c r="O12" s="672"/>
      <c r="P12" s="672"/>
      <c r="Q12" s="672"/>
      <c r="R12" s="672"/>
      <c r="S12" s="672"/>
      <c r="T12" s="673"/>
      <c r="Z12" s="10"/>
    </row>
    <row r="13" spans="1:26" ht="43.5" customHeight="1" x14ac:dyDescent="0.2">
      <c r="A13" s="54" t="s">
        <v>9</v>
      </c>
      <c r="B13" s="134" t="s">
        <v>9</v>
      </c>
      <c r="C13" s="55" t="s">
        <v>9</v>
      </c>
      <c r="D13" s="76" t="s">
        <v>63</v>
      </c>
      <c r="E13" s="111"/>
      <c r="F13" s="282" t="s">
        <v>21</v>
      </c>
      <c r="G13" s="138"/>
      <c r="H13" s="285"/>
      <c r="I13" s="189"/>
      <c r="J13" s="285"/>
      <c r="K13" s="292"/>
      <c r="L13" s="292"/>
      <c r="M13" s="294"/>
      <c r="N13" s="287"/>
      <c r="O13" s="289"/>
      <c r="P13" s="59"/>
      <c r="Q13" s="170"/>
      <c r="R13" s="283"/>
      <c r="S13" s="73"/>
      <c r="T13" s="281"/>
    </row>
    <row r="14" spans="1:26" ht="38.25" customHeight="1" x14ac:dyDescent="0.2">
      <c r="A14" s="56"/>
      <c r="B14" s="135"/>
      <c r="C14" s="55"/>
      <c r="D14" s="304" t="s">
        <v>64</v>
      </c>
      <c r="E14" s="112" t="s">
        <v>41</v>
      </c>
      <c r="F14" s="279"/>
      <c r="G14" s="202" t="s">
        <v>10</v>
      </c>
      <c r="H14" s="77">
        <v>18</v>
      </c>
      <c r="I14" s="78">
        <v>21.2</v>
      </c>
      <c r="J14" s="77">
        <v>20</v>
      </c>
      <c r="K14" s="48">
        <v>20</v>
      </c>
      <c r="L14" s="48"/>
      <c r="M14" s="72"/>
      <c r="N14" s="201">
        <v>20</v>
      </c>
      <c r="O14" s="120">
        <v>22.2</v>
      </c>
      <c r="P14" s="278" t="s">
        <v>43</v>
      </c>
      <c r="Q14" s="171">
        <v>16</v>
      </c>
      <c r="R14" s="295">
        <v>18</v>
      </c>
      <c r="S14" s="298">
        <v>20</v>
      </c>
      <c r="T14" s="296">
        <v>20</v>
      </c>
      <c r="V14" s="10"/>
      <c r="X14" s="10"/>
      <c r="Z14" s="10"/>
    </row>
    <row r="15" spans="1:26" ht="27.75" customHeight="1" x14ac:dyDescent="0.2">
      <c r="A15" s="33"/>
      <c r="B15" s="32"/>
      <c r="C15" s="674"/>
      <c r="D15" s="676" t="s">
        <v>79</v>
      </c>
      <c r="E15" s="112"/>
      <c r="F15" s="279"/>
      <c r="G15" s="9" t="s">
        <v>10</v>
      </c>
      <c r="H15" s="203">
        <v>5</v>
      </c>
      <c r="I15" s="48">
        <v>1.8</v>
      </c>
      <c r="J15" s="286">
        <v>5</v>
      </c>
      <c r="K15" s="293">
        <v>5</v>
      </c>
      <c r="L15" s="293"/>
      <c r="M15" s="291"/>
      <c r="N15" s="288">
        <v>2.5</v>
      </c>
      <c r="O15" s="290">
        <v>2.5</v>
      </c>
      <c r="P15" s="678" t="s">
        <v>80</v>
      </c>
      <c r="Q15" s="172">
        <v>3</v>
      </c>
      <c r="R15" s="680">
        <v>2</v>
      </c>
      <c r="S15" s="682">
        <v>1</v>
      </c>
      <c r="T15" s="684">
        <v>1</v>
      </c>
      <c r="V15" s="143"/>
    </row>
    <row r="16" spans="1:26" ht="15.75" customHeight="1" thickBot="1" x14ac:dyDescent="0.25">
      <c r="A16" s="53"/>
      <c r="B16" s="30"/>
      <c r="C16" s="675"/>
      <c r="D16" s="677"/>
      <c r="E16" s="686" t="s">
        <v>53</v>
      </c>
      <c r="F16" s="687"/>
      <c r="G16" s="688"/>
      <c r="H16" s="26">
        <f>SUM(H13:H15)</f>
        <v>23</v>
      </c>
      <c r="I16" s="37">
        <f>SUM(I13:I15)</f>
        <v>23</v>
      </c>
      <c r="J16" s="26">
        <f t="shared" ref="J16:O16" si="0">SUM(J13:J15)</f>
        <v>25</v>
      </c>
      <c r="K16" s="37">
        <f t="shared" si="0"/>
        <v>25</v>
      </c>
      <c r="L16" s="37">
        <f t="shared" si="0"/>
        <v>0</v>
      </c>
      <c r="M16" s="36">
        <f t="shared" si="0"/>
        <v>0</v>
      </c>
      <c r="N16" s="122">
        <f t="shared" si="0"/>
        <v>22.5</v>
      </c>
      <c r="O16" s="71">
        <f t="shared" si="0"/>
        <v>24.7</v>
      </c>
      <c r="P16" s="679"/>
      <c r="Q16" s="173"/>
      <c r="R16" s="681"/>
      <c r="S16" s="683"/>
      <c r="T16" s="685"/>
    </row>
    <row r="17" spans="1:25" ht="18.75" customHeight="1" x14ac:dyDescent="0.2">
      <c r="A17" s="52" t="s">
        <v>9</v>
      </c>
      <c r="B17" s="31" t="s">
        <v>9</v>
      </c>
      <c r="C17" s="689" t="s">
        <v>12</v>
      </c>
      <c r="D17" s="690" t="s">
        <v>62</v>
      </c>
      <c r="E17" s="692"/>
      <c r="F17" s="282" t="s">
        <v>21</v>
      </c>
      <c r="G17" s="284" t="s">
        <v>10</v>
      </c>
      <c r="H17" s="285">
        <v>18.5</v>
      </c>
      <c r="I17" s="292">
        <v>18.5</v>
      </c>
      <c r="J17" s="285">
        <v>15.6</v>
      </c>
      <c r="K17" s="292">
        <v>15.6</v>
      </c>
      <c r="L17" s="292"/>
      <c r="M17" s="294"/>
      <c r="N17" s="287">
        <v>15.6</v>
      </c>
      <c r="O17" s="289">
        <v>15.6</v>
      </c>
      <c r="P17" s="694" t="s">
        <v>77</v>
      </c>
      <c r="Q17" s="221">
        <v>4</v>
      </c>
      <c r="R17" s="51">
        <v>4</v>
      </c>
      <c r="S17" s="166">
        <v>4</v>
      </c>
      <c r="T17" s="29">
        <v>4</v>
      </c>
      <c r="Y17" s="10"/>
    </row>
    <row r="18" spans="1:25" ht="13.5" thickBot="1" x14ac:dyDescent="0.25">
      <c r="A18" s="53"/>
      <c r="B18" s="30"/>
      <c r="C18" s="675"/>
      <c r="D18" s="691"/>
      <c r="E18" s="693"/>
      <c r="F18" s="280"/>
      <c r="G18" s="277" t="s">
        <v>11</v>
      </c>
      <c r="H18" s="26">
        <f t="shared" ref="H18:O18" si="1">SUM(H17:H17)</f>
        <v>18.5</v>
      </c>
      <c r="I18" s="37">
        <f t="shared" si="1"/>
        <v>18.5</v>
      </c>
      <c r="J18" s="26">
        <f t="shared" si="1"/>
        <v>15.6</v>
      </c>
      <c r="K18" s="37">
        <f t="shared" si="1"/>
        <v>15.6</v>
      </c>
      <c r="L18" s="37">
        <f t="shared" si="1"/>
        <v>0</v>
      </c>
      <c r="M18" s="36">
        <f t="shared" si="1"/>
        <v>0</v>
      </c>
      <c r="N18" s="122">
        <f t="shared" si="1"/>
        <v>15.6</v>
      </c>
      <c r="O18" s="122">
        <f t="shared" si="1"/>
        <v>15.6</v>
      </c>
      <c r="P18" s="695"/>
      <c r="Q18" s="177"/>
      <c r="R18" s="300"/>
      <c r="S18" s="220"/>
      <c r="T18" s="301"/>
    </row>
    <row r="19" spans="1:25" ht="27" customHeight="1" x14ac:dyDescent="0.2">
      <c r="A19" s="62" t="s">
        <v>9</v>
      </c>
      <c r="B19" s="299" t="s">
        <v>9</v>
      </c>
      <c r="C19" s="55" t="s">
        <v>13</v>
      </c>
      <c r="D19" s="302" t="s">
        <v>70</v>
      </c>
      <c r="E19" s="224"/>
      <c r="F19" s="279" t="s">
        <v>21</v>
      </c>
      <c r="G19" s="139"/>
      <c r="H19" s="198"/>
      <c r="I19" s="199"/>
      <c r="J19" s="294"/>
      <c r="K19" s="292"/>
      <c r="L19" s="292"/>
      <c r="M19" s="294"/>
      <c r="N19" s="287"/>
      <c r="O19" s="285"/>
      <c r="P19" s="59"/>
      <c r="Q19" s="227"/>
      <c r="R19" s="283"/>
      <c r="S19" s="297"/>
      <c r="T19" s="281"/>
      <c r="W19" s="10"/>
    </row>
    <row r="20" spans="1:25" ht="42" customHeight="1" x14ac:dyDescent="0.2">
      <c r="A20" s="62"/>
      <c r="B20" s="299"/>
      <c r="C20" s="55"/>
      <c r="D20" s="303" t="s">
        <v>76</v>
      </c>
      <c r="E20" s="224"/>
      <c r="F20" s="225"/>
      <c r="G20" s="206" t="s">
        <v>10</v>
      </c>
      <c r="H20" s="70">
        <v>16</v>
      </c>
      <c r="I20" s="78">
        <v>8</v>
      </c>
      <c r="J20" s="72">
        <f>+K20+M20</f>
        <v>8</v>
      </c>
      <c r="K20" s="48">
        <v>8</v>
      </c>
      <c r="L20" s="48"/>
      <c r="M20" s="72"/>
      <c r="N20" s="201">
        <v>20</v>
      </c>
      <c r="O20" s="77">
        <v>20</v>
      </c>
      <c r="P20" s="141" t="s">
        <v>66</v>
      </c>
      <c r="Q20" s="171">
        <v>20</v>
      </c>
      <c r="R20" s="295">
        <v>20</v>
      </c>
      <c r="S20" s="298">
        <v>20</v>
      </c>
      <c r="T20" s="296">
        <v>20</v>
      </c>
      <c r="V20" s="10"/>
    </row>
    <row r="21" spans="1:25" ht="19.5" customHeight="1" x14ac:dyDescent="0.2">
      <c r="A21" s="62"/>
      <c r="B21" s="448"/>
      <c r="C21" s="63"/>
      <c r="D21" s="805" t="s">
        <v>67</v>
      </c>
      <c r="E21" s="224"/>
      <c r="F21" s="225"/>
      <c r="G21" s="444" t="s">
        <v>10</v>
      </c>
      <c r="H21" s="447">
        <v>0.6</v>
      </c>
      <c r="I21" s="419">
        <v>0.7</v>
      </c>
      <c r="J21" s="445">
        <v>0.7</v>
      </c>
      <c r="K21" s="449">
        <v>0.7</v>
      </c>
      <c r="L21" s="449"/>
      <c r="M21" s="445"/>
      <c r="N21" s="446">
        <v>0.7</v>
      </c>
      <c r="O21" s="447">
        <v>15</v>
      </c>
      <c r="P21" s="717" t="s">
        <v>59</v>
      </c>
      <c r="Q21" s="863">
        <v>14</v>
      </c>
      <c r="R21" s="706">
        <v>14</v>
      </c>
      <c r="S21" s="708">
        <v>14</v>
      </c>
      <c r="T21" s="710"/>
      <c r="U21" s="133"/>
      <c r="V21" s="144"/>
    </row>
    <row r="22" spans="1:25" ht="19.5" customHeight="1" x14ac:dyDescent="0.2">
      <c r="A22" s="456"/>
      <c r="B22" s="441"/>
      <c r="C22" s="457"/>
      <c r="D22" s="806"/>
      <c r="E22" s="458"/>
      <c r="F22" s="459"/>
      <c r="G22" s="460"/>
      <c r="H22" s="461"/>
      <c r="I22" s="462"/>
      <c r="J22" s="463"/>
      <c r="K22" s="464"/>
      <c r="L22" s="464"/>
      <c r="M22" s="463"/>
      <c r="N22" s="465"/>
      <c r="O22" s="461"/>
      <c r="P22" s="717"/>
      <c r="Q22" s="863"/>
      <c r="R22" s="706"/>
      <c r="S22" s="708"/>
      <c r="T22" s="710"/>
      <c r="U22" s="133"/>
      <c r="V22" s="144"/>
    </row>
    <row r="23" spans="1:25" ht="42" customHeight="1" x14ac:dyDescent="0.2">
      <c r="A23" s="62"/>
      <c r="B23" s="448"/>
      <c r="C23" s="63"/>
      <c r="D23" s="450"/>
      <c r="E23" s="224"/>
      <c r="F23" s="225"/>
      <c r="G23" s="435"/>
      <c r="H23" s="436"/>
      <c r="I23" s="437"/>
      <c r="J23" s="438"/>
      <c r="K23" s="439"/>
      <c r="L23" s="439"/>
      <c r="M23" s="438"/>
      <c r="N23" s="440"/>
      <c r="O23" s="436"/>
      <c r="P23" s="451" t="s">
        <v>72</v>
      </c>
      <c r="Q23" s="452"/>
      <c r="R23" s="453"/>
      <c r="S23" s="454"/>
      <c r="T23" s="455" t="s">
        <v>73</v>
      </c>
      <c r="V23" s="145"/>
    </row>
    <row r="24" spans="1:25" ht="29.25" customHeight="1" x14ac:dyDescent="0.2">
      <c r="A24" s="62"/>
      <c r="B24" s="408"/>
      <c r="C24" s="55"/>
      <c r="D24" s="676" t="s">
        <v>54</v>
      </c>
      <c r="E24" s="224"/>
      <c r="F24" s="225"/>
      <c r="G24" s="205" t="s">
        <v>10</v>
      </c>
      <c r="H24" s="162">
        <v>7</v>
      </c>
      <c r="I24" s="161">
        <v>7</v>
      </c>
      <c r="J24" s="428"/>
      <c r="K24" s="431"/>
      <c r="L24" s="431"/>
      <c r="M24" s="428"/>
      <c r="N24" s="424"/>
      <c r="O24" s="160"/>
      <c r="P24" s="75" t="s">
        <v>65</v>
      </c>
      <c r="Q24" s="171">
        <v>2</v>
      </c>
      <c r="R24" s="396"/>
      <c r="S24" s="433"/>
      <c r="T24" s="399"/>
    </row>
    <row r="25" spans="1:25" ht="18.75" customHeight="1" x14ac:dyDescent="0.2">
      <c r="A25" s="62"/>
      <c r="B25" s="408"/>
      <c r="C25" s="55"/>
      <c r="D25" s="867"/>
      <c r="E25" s="224"/>
      <c r="F25" s="225"/>
      <c r="G25" s="204"/>
      <c r="H25" s="163"/>
      <c r="I25" s="217"/>
      <c r="J25" s="429"/>
      <c r="K25" s="432"/>
      <c r="L25" s="432"/>
      <c r="M25" s="429"/>
      <c r="N25" s="425"/>
      <c r="O25" s="218"/>
      <c r="P25" s="702" t="s">
        <v>58</v>
      </c>
      <c r="Q25" s="226">
        <v>200</v>
      </c>
      <c r="R25" s="95"/>
      <c r="S25" s="165"/>
      <c r="T25" s="96"/>
    </row>
    <row r="26" spans="1:25" ht="15" customHeight="1" thickBot="1" x14ac:dyDescent="0.25">
      <c r="A26" s="64"/>
      <c r="B26" s="409"/>
      <c r="C26" s="65"/>
      <c r="D26" s="79"/>
      <c r="E26" s="712" t="s">
        <v>53</v>
      </c>
      <c r="F26" s="713"/>
      <c r="G26" s="714"/>
      <c r="H26" s="26">
        <f>SUM(H19:H25)</f>
        <v>23.6</v>
      </c>
      <c r="I26" s="69">
        <f t="shared" ref="I26:O26" si="2">SUM(I19:I25)</f>
        <v>15.7</v>
      </c>
      <c r="J26" s="71">
        <f t="shared" si="2"/>
        <v>8.6999999999999993</v>
      </c>
      <c r="K26" s="36">
        <f t="shared" si="2"/>
        <v>8.6999999999999993</v>
      </c>
      <c r="L26" s="37">
        <f t="shared" si="2"/>
        <v>0</v>
      </c>
      <c r="M26" s="36">
        <f t="shared" si="2"/>
        <v>0</v>
      </c>
      <c r="N26" s="26">
        <f t="shared" si="2"/>
        <v>20.7</v>
      </c>
      <c r="O26" s="26">
        <f t="shared" si="2"/>
        <v>35</v>
      </c>
      <c r="P26" s="695"/>
      <c r="Q26" s="228"/>
      <c r="R26" s="229"/>
      <c r="S26" s="230"/>
      <c r="T26" s="231"/>
    </row>
    <row r="27" spans="1:25" ht="27" customHeight="1" x14ac:dyDescent="0.2">
      <c r="A27" s="61" t="s">
        <v>9</v>
      </c>
      <c r="B27" s="407" t="s">
        <v>9</v>
      </c>
      <c r="C27" s="66" t="s">
        <v>50</v>
      </c>
      <c r="D27" s="80" t="s">
        <v>105</v>
      </c>
      <c r="E27" s="699"/>
      <c r="F27" s="416" t="s">
        <v>21</v>
      </c>
      <c r="G27" s="410"/>
      <c r="H27" s="42"/>
      <c r="I27" s="93"/>
      <c r="J27" s="417"/>
      <c r="K27" s="421"/>
      <c r="L27" s="421"/>
      <c r="M27" s="423"/>
      <c r="N27" s="411"/>
      <c r="O27" s="412"/>
      <c r="P27" s="14"/>
      <c r="Q27" s="178"/>
      <c r="R27" s="51"/>
      <c r="S27" s="166"/>
      <c r="T27" s="29"/>
      <c r="W27" s="10"/>
    </row>
    <row r="28" spans="1:25" ht="15" customHeight="1" x14ac:dyDescent="0.2">
      <c r="A28" s="62"/>
      <c r="B28" s="408"/>
      <c r="C28" s="63"/>
      <c r="D28" s="660" t="s">
        <v>48</v>
      </c>
      <c r="E28" s="700"/>
      <c r="F28" s="414"/>
      <c r="G28" s="83" t="s">
        <v>10</v>
      </c>
      <c r="H28" s="207">
        <v>16.2</v>
      </c>
      <c r="I28" s="147">
        <f>4.2+23.7</f>
        <v>27.9</v>
      </c>
      <c r="J28" s="316">
        <v>1.1000000000000001</v>
      </c>
      <c r="K28" s="147">
        <v>1.1000000000000001</v>
      </c>
      <c r="L28" s="147">
        <v>0.4</v>
      </c>
      <c r="M28" s="200"/>
      <c r="N28" s="201"/>
      <c r="O28" s="120"/>
      <c r="P28" s="701" t="s">
        <v>46</v>
      </c>
      <c r="Q28" s="171"/>
      <c r="R28" s="396">
        <v>1</v>
      </c>
      <c r="S28" s="398"/>
      <c r="T28" s="399"/>
      <c r="V28" s="10"/>
      <c r="W28" s="10"/>
    </row>
    <row r="29" spans="1:25" ht="15" customHeight="1" x14ac:dyDescent="0.2">
      <c r="A29" s="62"/>
      <c r="B29" s="408"/>
      <c r="C29" s="63"/>
      <c r="D29" s="660"/>
      <c r="E29" s="700"/>
      <c r="F29" s="414"/>
      <c r="G29" s="83" t="s">
        <v>126</v>
      </c>
      <c r="H29" s="104"/>
      <c r="I29" s="147"/>
      <c r="J29" s="316">
        <v>4.2</v>
      </c>
      <c r="K29" s="147">
        <v>4.2</v>
      </c>
      <c r="L29" s="147"/>
      <c r="M29" s="200"/>
      <c r="N29" s="201"/>
      <c r="O29" s="120"/>
      <c r="P29" s="702"/>
      <c r="Q29" s="176"/>
      <c r="R29" s="95"/>
      <c r="S29" s="167"/>
      <c r="T29" s="96"/>
      <c r="V29" s="10"/>
      <c r="W29" s="10"/>
    </row>
    <row r="30" spans="1:25" ht="15" customHeight="1" x14ac:dyDescent="0.2">
      <c r="A30" s="62"/>
      <c r="B30" s="408"/>
      <c r="C30" s="63"/>
      <c r="D30" s="660"/>
      <c r="E30" s="700"/>
      <c r="F30" s="414"/>
      <c r="G30" s="355" t="s">
        <v>111</v>
      </c>
      <c r="H30" s="104">
        <v>11.7</v>
      </c>
      <c r="I30" s="147">
        <v>0</v>
      </c>
      <c r="J30" s="316">
        <v>6.5</v>
      </c>
      <c r="K30" s="147">
        <v>6.5</v>
      </c>
      <c r="L30" s="147">
        <v>2.1</v>
      </c>
      <c r="M30" s="200"/>
      <c r="N30" s="201"/>
      <c r="O30" s="120"/>
      <c r="P30" s="702"/>
      <c r="Q30" s="176"/>
      <c r="R30" s="95"/>
      <c r="S30" s="167"/>
      <c r="T30" s="96"/>
      <c r="V30" s="10"/>
      <c r="W30" s="10"/>
    </row>
    <row r="31" spans="1:25" ht="15" customHeight="1" x14ac:dyDescent="0.2">
      <c r="A31" s="62"/>
      <c r="B31" s="408"/>
      <c r="C31" s="55"/>
      <c r="D31" s="305"/>
      <c r="E31" s="700"/>
      <c r="F31" s="414"/>
      <c r="G31" s="153" t="s">
        <v>11</v>
      </c>
      <c r="H31" s="126">
        <f>SUM(H27:H30)</f>
        <v>27.9</v>
      </c>
      <c r="I31" s="47">
        <f>SUM(I27:I30)</f>
        <v>27.9</v>
      </c>
      <c r="J31" s="124">
        <f>SUM(J28:J30)</f>
        <v>11.8</v>
      </c>
      <c r="K31" s="47">
        <f>SUM(K28:K30)</f>
        <v>11.8</v>
      </c>
      <c r="L31" s="47">
        <f>SUM(L28:L30)</f>
        <v>2.5</v>
      </c>
      <c r="M31" s="126"/>
      <c r="N31" s="128"/>
      <c r="O31" s="154"/>
      <c r="P31" s="82"/>
      <c r="Q31" s="175"/>
      <c r="R31" s="426"/>
      <c r="S31" s="168"/>
      <c r="T31" s="427"/>
      <c r="U31" s="219"/>
    </row>
    <row r="32" spans="1:25" ht="21" customHeight="1" x14ac:dyDescent="0.2">
      <c r="A32" s="62"/>
      <c r="B32" s="408"/>
      <c r="C32" s="63"/>
      <c r="D32" s="703" t="s">
        <v>106</v>
      </c>
      <c r="E32" s="401"/>
      <c r="F32" s="414"/>
      <c r="G32" s="83" t="s">
        <v>10</v>
      </c>
      <c r="H32" s="162">
        <v>4.5</v>
      </c>
      <c r="I32" s="431">
        <f>11.4+17</f>
        <v>28.4</v>
      </c>
      <c r="J32" s="160">
        <v>100</v>
      </c>
      <c r="K32" s="431">
        <v>100</v>
      </c>
      <c r="L32" s="431"/>
      <c r="M32" s="428"/>
      <c r="N32" s="424"/>
      <c r="O32" s="430"/>
      <c r="P32" s="402" t="s">
        <v>52</v>
      </c>
      <c r="Q32" s="176"/>
      <c r="R32" s="95">
        <v>1</v>
      </c>
      <c r="S32" s="165"/>
      <c r="T32" s="96"/>
    </row>
    <row r="33" spans="1:24" ht="21" customHeight="1" x14ac:dyDescent="0.2">
      <c r="A33" s="62"/>
      <c r="B33" s="408"/>
      <c r="C33" s="63"/>
      <c r="D33" s="704"/>
      <c r="E33" s="401"/>
      <c r="F33" s="414"/>
      <c r="G33" s="394"/>
      <c r="H33" s="395"/>
      <c r="I33" s="67"/>
      <c r="J33" s="405"/>
      <c r="K33" s="422"/>
      <c r="L33" s="422"/>
      <c r="M33" s="395"/>
      <c r="N33" s="404"/>
      <c r="O33" s="413"/>
      <c r="P33" s="141" t="s">
        <v>97</v>
      </c>
      <c r="Q33" s="174"/>
      <c r="R33" s="142">
        <v>100</v>
      </c>
      <c r="S33" s="164"/>
      <c r="T33" s="159"/>
    </row>
    <row r="34" spans="1:24" ht="42.75" customHeight="1" x14ac:dyDescent="0.2">
      <c r="A34" s="62"/>
      <c r="B34" s="408"/>
      <c r="C34" s="63"/>
      <c r="D34" s="703" t="s">
        <v>107</v>
      </c>
      <c r="E34" s="401"/>
      <c r="F34" s="414"/>
      <c r="G34" s="83" t="s">
        <v>10</v>
      </c>
      <c r="H34" s="428">
        <v>1.5</v>
      </c>
      <c r="I34" s="161">
        <v>1.5</v>
      </c>
      <c r="J34" s="160">
        <v>2.5</v>
      </c>
      <c r="K34" s="431">
        <v>2.5</v>
      </c>
      <c r="L34" s="431"/>
      <c r="M34" s="428"/>
      <c r="N34" s="424">
        <v>1.5</v>
      </c>
      <c r="O34" s="430">
        <v>1.5</v>
      </c>
      <c r="P34" s="74" t="s">
        <v>98</v>
      </c>
      <c r="Q34" s="174">
        <v>2</v>
      </c>
      <c r="R34" s="142">
        <v>2</v>
      </c>
      <c r="S34" s="164">
        <v>2</v>
      </c>
      <c r="T34" s="159">
        <v>2</v>
      </c>
    </row>
    <row r="35" spans="1:24" ht="42" customHeight="1" x14ac:dyDescent="0.2">
      <c r="A35" s="62"/>
      <c r="B35" s="408"/>
      <c r="C35" s="63"/>
      <c r="D35" s="809"/>
      <c r="E35" s="401"/>
      <c r="F35" s="414"/>
      <c r="G35" s="394"/>
      <c r="H35" s="395"/>
      <c r="I35" s="419"/>
      <c r="J35" s="405"/>
      <c r="K35" s="422"/>
      <c r="L35" s="422"/>
      <c r="M35" s="395"/>
      <c r="N35" s="404"/>
      <c r="O35" s="413"/>
      <c r="P35" s="75" t="s">
        <v>109</v>
      </c>
      <c r="Q35" s="171">
        <v>4</v>
      </c>
      <c r="R35" s="396">
        <v>4</v>
      </c>
      <c r="S35" s="433">
        <v>4</v>
      </c>
      <c r="T35" s="159">
        <v>4</v>
      </c>
    </row>
    <row r="36" spans="1:24" ht="42" customHeight="1" x14ac:dyDescent="0.2">
      <c r="A36" s="62"/>
      <c r="B36" s="408"/>
      <c r="C36" s="63"/>
      <c r="D36" s="809"/>
      <c r="E36" s="401"/>
      <c r="F36" s="414"/>
      <c r="G36" s="394"/>
      <c r="H36" s="395"/>
      <c r="I36" s="419"/>
      <c r="J36" s="405"/>
      <c r="K36" s="422"/>
      <c r="L36" s="422"/>
      <c r="M36" s="395"/>
      <c r="N36" s="404"/>
      <c r="O36" s="413"/>
      <c r="P36" s="75" t="s">
        <v>99</v>
      </c>
      <c r="Q36" s="171">
        <v>2</v>
      </c>
      <c r="R36" s="396">
        <v>2</v>
      </c>
      <c r="S36" s="433"/>
      <c r="T36" s="159"/>
    </row>
    <row r="37" spans="1:24" ht="26.25" customHeight="1" x14ac:dyDescent="0.2">
      <c r="A37" s="62"/>
      <c r="B37" s="408"/>
      <c r="C37" s="63"/>
      <c r="D37" s="418"/>
      <c r="E37" s="401"/>
      <c r="F37" s="118"/>
      <c r="G37" s="394"/>
      <c r="H37" s="395"/>
      <c r="I37" s="419"/>
      <c r="J37" s="405"/>
      <c r="K37" s="422"/>
      <c r="L37" s="422"/>
      <c r="M37" s="395"/>
      <c r="N37" s="404"/>
      <c r="O37" s="413"/>
      <c r="P37" s="701" t="s">
        <v>116</v>
      </c>
      <c r="Q37" s="238"/>
      <c r="R37" s="396">
        <v>44</v>
      </c>
      <c r="S37" s="433"/>
      <c r="T37" s="399"/>
    </row>
    <row r="38" spans="1:24" ht="16.5" customHeight="1" thickBot="1" x14ac:dyDescent="0.25">
      <c r="A38" s="64"/>
      <c r="B38" s="409"/>
      <c r="C38" s="65"/>
      <c r="D38" s="403"/>
      <c r="E38" s="696" t="s">
        <v>53</v>
      </c>
      <c r="F38" s="808"/>
      <c r="G38" s="698"/>
      <c r="H38" s="36">
        <f>+H34+H32+H31</f>
        <v>33.9</v>
      </c>
      <c r="I38" s="35">
        <f t="shared" ref="I38:O38" si="3">I34+I32+I31</f>
        <v>57.8</v>
      </c>
      <c r="J38" s="26">
        <f t="shared" si="3"/>
        <v>114.3</v>
      </c>
      <c r="K38" s="37">
        <f>K34+K32+K31</f>
        <v>114.3</v>
      </c>
      <c r="L38" s="37">
        <f t="shared" si="3"/>
        <v>2.5</v>
      </c>
      <c r="M38" s="36">
        <f t="shared" si="3"/>
        <v>0</v>
      </c>
      <c r="N38" s="122">
        <f t="shared" si="3"/>
        <v>1.5</v>
      </c>
      <c r="O38" s="119">
        <f t="shared" si="3"/>
        <v>1.5</v>
      </c>
      <c r="P38" s="695"/>
      <c r="Q38" s="177"/>
      <c r="R38" s="397"/>
      <c r="S38" s="220"/>
      <c r="T38" s="400"/>
    </row>
    <row r="39" spans="1:24" ht="43.5" customHeight="1" x14ac:dyDescent="0.2">
      <c r="A39" s="62" t="s">
        <v>9</v>
      </c>
      <c r="B39" s="255" t="s">
        <v>9</v>
      </c>
      <c r="C39" s="63" t="s">
        <v>51</v>
      </c>
      <c r="D39" s="660" t="s">
        <v>108</v>
      </c>
      <c r="E39" s="692"/>
      <c r="F39" s="729" t="s">
        <v>21</v>
      </c>
      <c r="G39" s="260" t="s">
        <v>10</v>
      </c>
      <c r="H39" s="253">
        <v>4</v>
      </c>
      <c r="I39" s="92">
        <v>5</v>
      </c>
      <c r="J39" s="261">
        <v>5</v>
      </c>
      <c r="K39" s="243">
        <v>5</v>
      </c>
      <c r="L39" s="243"/>
      <c r="M39" s="253"/>
      <c r="N39" s="262">
        <v>5</v>
      </c>
      <c r="O39" s="263">
        <v>5</v>
      </c>
      <c r="P39" s="694" t="s">
        <v>44</v>
      </c>
      <c r="Q39" s="179">
        <v>20</v>
      </c>
      <c r="R39" s="51">
        <v>15</v>
      </c>
      <c r="S39" s="169">
        <v>15</v>
      </c>
      <c r="T39" s="29">
        <v>15</v>
      </c>
      <c r="U39" s="146"/>
      <c r="V39" s="821"/>
      <c r="W39" s="133"/>
      <c r="X39" s="133"/>
    </row>
    <row r="40" spans="1:24" ht="13.5" thickBot="1" x14ac:dyDescent="0.25">
      <c r="A40" s="62"/>
      <c r="B40" s="255"/>
      <c r="C40" s="63"/>
      <c r="D40" s="728"/>
      <c r="E40" s="693"/>
      <c r="F40" s="730"/>
      <c r="G40" s="81" t="s">
        <v>11</v>
      </c>
      <c r="H40" s="36">
        <f t="shared" ref="H40:O40" si="4">H39</f>
        <v>4</v>
      </c>
      <c r="I40" s="37">
        <f t="shared" si="4"/>
        <v>5</v>
      </c>
      <c r="J40" s="26">
        <f t="shared" si="4"/>
        <v>5</v>
      </c>
      <c r="K40" s="37">
        <f t="shared" si="4"/>
        <v>5</v>
      </c>
      <c r="L40" s="37">
        <f t="shared" si="4"/>
        <v>0</v>
      </c>
      <c r="M40" s="36">
        <f t="shared" si="4"/>
        <v>0</v>
      </c>
      <c r="N40" s="122">
        <f t="shared" si="4"/>
        <v>5</v>
      </c>
      <c r="O40" s="119">
        <f t="shared" si="4"/>
        <v>5</v>
      </c>
      <c r="P40" s="702"/>
      <c r="Q40" s="176"/>
      <c r="R40" s="95"/>
      <c r="S40" s="165"/>
      <c r="T40" s="96"/>
      <c r="U40" s="133"/>
      <c r="V40" s="821"/>
      <c r="W40" s="133"/>
      <c r="X40" s="133"/>
    </row>
    <row r="41" spans="1:24" ht="55.5" customHeight="1" x14ac:dyDescent="0.2">
      <c r="A41" s="718" t="s">
        <v>9</v>
      </c>
      <c r="B41" s="720" t="s">
        <v>9</v>
      </c>
      <c r="C41" s="689" t="s">
        <v>55</v>
      </c>
      <c r="D41" s="722" t="s">
        <v>60</v>
      </c>
      <c r="E41" s="112" t="s">
        <v>42</v>
      </c>
      <c r="F41" s="270">
        <v>1</v>
      </c>
      <c r="G41" s="798" t="s">
        <v>10</v>
      </c>
      <c r="H41" s="822">
        <v>4.4000000000000004</v>
      </c>
      <c r="I41" s="820">
        <v>4.4000000000000004</v>
      </c>
      <c r="J41" s="782">
        <v>5.9</v>
      </c>
      <c r="K41" s="820">
        <v>5.9</v>
      </c>
      <c r="L41" s="820"/>
      <c r="M41" s="822"/>
      <c r="N41" s="817">
        <v>5.9</v>
      </c>
      <c r="O41" s="818">
        <v>5.9</v>
      </c>
      <c r="P41" s="59" t="s">
        <v>81</v>
      </c>
      <c r="Q41" s="258">
        <v>10</v>
      </c>
      <c r="R41" s="259">
        <v>12</v>
      </c>
      <c r="S41" s="247">
        <v>12</v>
      </c>
      <c r="T41" s="269">
        <v>12</v>
      </c>
      <c r="U41" s="133"/>
      <c r="V41" s="821"/>
      <c r="W41" s="133"/>
      <c r="X41" s="133"/>
    </row>
    <row r="42" spans="1:24" ht="41.25" customHeight="1" x14ac:dyDescent="0.2">
      <c r="A42" s="796"/>
      <c r="B42" s="797"/>
      <c r="C42" s="674"/>
      <c r="D42" s="775"/>
      <c r="E42" s="113"/>
      <c r="F42" s="225"/>
      <c r="G42" s="661"/>
      <c r="H42" s="662"/>
      <c r="I42" s="786"/>
      <c r="J42" s="716"/>
      <c r="K42" s="786"/>
      <c r="L42" s="786"/>
      <c r="M42" s="662"/>
      <c r="N42" s="715"/>
      <c r="O42" s="819"/>
      <c r="P42" s="74" t="s">
        <v>100</v>
      </c>
      <c r="Q42" s="174">
        <v>12</v>
      </c>
      <c r="R42" s="142">
        <v>12</v>
      </c>
      <c r="S42" s="164">
        <v>12</v>
      </c>
      <c r="T42" s="159">
        <v>12</v>
      </c>
      <c r="U42" s="133"/>
      <c r="V42" s="821"/>
      <c r="W42" s="133"/>
      <c r="X42" s="133"/>
    </row>
    <row r="43" spans="1:24" ht="54.75" customHeight="1" x14ac:dyDescent="0.2">
      <c r="A43" s="796"/>
      <c r="B43" s="797"/>
      <c r="C43" s="674"/>
      <c r="D43" s="775"/>
      <c r="E43" s="776"/>
      <c r="F43" s="777"/>
      <c r="G43" s="661"/>
      <c r="H43" s="662"/>
      <c r="I43" s="786"/>
      <c r="J43" s="716"/>
      <c r="K43" s="786"/>
      <c r="L43" s="786"/>
      <c r="M43" s="662"/>
      <c r="N43" s="715"/>
      <c r="O43" s="662"/>
      <c r="P43" s="74" t="s">
        <v>78</v>
      </c>
      <c r="Q43" s="174">
        <v>1</v>
      </c>
      <c r="R43" s="142">
        <v>1</v>
      </c>
      <c r="S43" s="164">
        <v>1</v>
      </c>
      <c r="T43" s="159">
        <v>1</v>
      </c>
      <c r="W43" s="10"/>
    </row>
    <row r="44" spans="1:24" ht="14.25" customHeight="1" thickBot="1" x14ac:dyDescent="0.25">
      <c r="A44" s="719"/>
      <c r="B44" s="721"/>
      <c r="C44" s="675"/>
      <c r="D44" s="723"/>
      <c r="E44" s="725"/>
      <c r="F44" s="727"/>
      <c r="G44" s="272" t="s">
        <v>11</v>
      </c>
      <c r="H44" s="36">
        <f t="shared" ref="H44:O44" si="5">H41</f>
        <v>4.4000000000000004</v>
      </c>
      <c r="I44" s="37">
        <f t="shared" si="5"/>
        <v>4.4000000000000004</v>
      </c>
      <c r="J44" s="26">
        <f t="shared" si="5"/>
        <v>5.9</v>
      </c>
      <c r="K44" s="37">
        <f t="shared" si="5"/>
        <v>5.9</v>
      </c>
      <c r="L44" s="37">
        <f t="shared" si="5"/>
        <v>0</v>
      </c>
      <c r="M44" s="36">
        <f t="shared" si="5"/>
        <v>0</v>
      </c>
      <c r="N44" s="122">
        <f t="shared" si="5"/>
        <v>5.9</v>
      </c>
      <c r="O44" s="119">
        <f t="shared" si="5"/>
        <v>5.9</v>
      </c>
      <c r="P44" s="75" t="s">
        <v>61</v>
      </c>
      <c r="Q44" s="171">
        <v>1</v>
      </c>
      <c r="R44" s="240">
        <v>1</v>
      </c>
      <c r="S44" s="248">
        <v>1</v>
      </c>
      <c r="T44" s="241">
        <v>1</v>
      </c>
    </row>
    <row r="45" spans="1:24" ht="16.5" customHeight="1" x14ac:dyDescent="0.2">
      <c r="A45" s="250" t="s">
        <v>9</v>
      </c>
      <c r="B45" s="254" t="s">
        <v>9</v>
      </c>
      <c r="C45" s="689" t="s">
        <v>56</v>
      </c>
      <c r="D45" s="722" t="s">
        <v>74</v>
      </c>
      <c r="E45" s="724"/>
      <c r="F45" s="726" t="s">
        <v>21</v>
      </c>
      <c r="G45" s="260" t="s">
        <v>10</v>
      </c>
      <c r="H45" s="253"/>
      <c r="I45" s="243"/>
      <c r="J45" s="261"/>
      <c r="K45" s="243"/>
      <c r="L45" s="243"/>
      <c r="M45" s="253"/>
      <c r="N45" s="262">
        <v>4</v>
      </c>
      <c r="O45" s="263"/>
      <c r="P45" s="767" t="s">
        <v>68</v>
      </c>
      <c r="Q45" s="815"/>
      <c r="R45" s="769"/>
      <c r="S45" s="771">
        <v>1</v>
      </c>
      <c r="T45" s="773"/>
    </row>
    <row r="46" spans="1:24" ht="13.5" thickBot="1" x14ac:dyDescent="0.25">
      <c r="A46" s="252"/>
      <c r="B46" s="256"/>
      <c r="C46" s="675"/>
      <c r="D46" s="723"/>
      <c r="E46" s="725"/>
      <c r="F46" s="727"/>
      <c r="G46" s="114" t="s">
        <v>11</v>
      </c>
      <c r="H46" s="36">
        <f t="shared" ref="H46" si="6">H45</f>
        <v>0</v>
      </c>
      <c r="I46" s="37">
        <f t="shared" ref="I46:N46" si="7">I45</f>
        <v>0</v>
      </c>
      <c r="J46" s="26">
        <f t="shared" si="7"/>
        <v>0</v>
      </c>
      <c r="K46" s="37">
        <f t="shared" ref="K46:M46" si="8">K45</f>
        <v>0</v>
      </c>
      <c r="L46" s="37">
        <f t="shared" ref="L46" si="9">L45</f>
        <v>0</v>
      </c>
      <c r="M46" s="36">
        <f t="shared" si="8"/>
        <v>0</v>
      </c>
      <c r="N46" s="122">
        <f t="shared" si="7"/>
        <v>4</v>
      </c>
      <c r="O46" s="119">
        <f t="shared" ref="O46" si="10">O45</f>
        <v>0</v>
      </c>
      <c r="P46" s="768"/>
      <c r="Q46" s="816"/>
      <c r="R46" s="770"/>
      <c r="S46" s="772"/>
      <c r="T46" s="774"/>
    </row>
    <row r="47" spans="1:24" ht="27.75" customHeight="1" x14ac:dyDescent="0.2">
      <c r="A47" s="250" t="s">
        <v>9</v>
      </c>
      <c r="B47" s="254" t="s">
        <v>9</v>
      </c>
      <c r="C47" s="689" t="s">
        <v>101</v>
      </c>
      <c r="D47" s="722" t="s">
        <v>104</v>
      </c>
      <c r="E47" s="724"/>
      <c r="F47" s="726" t="s">
        <v>21</v>
      </c>
      <c r="G47" s="260" t="s">
        <v>10</v>
      </c>
      <c r="H47" s="253"/>
      <c r="I47" s="243"/>
      <c r="J47" s="261">
        <v>7</v>
      </c>
      <c r="K47" s="243">
        <v>7</v>
      </c>
      <c r="L47" s="243"/>
      <c r="M47" s="253"/>
      <c r="N47" s="262"/>
      <c r="O47" s="263"/>
      <c r="P47" s="59" t="s">
        <v>102</v>
      </c>
      <c r="Q47" s="258">
        <v>1</v>
      </c>
      <c r="R47" s="232"/>
      <c r="S47" s="247">
        <v>1</v>
      </c>
      <c r="T47" s="233"/>
    </row>
    <row r="48" spans="1:24" ht="16.5" customHeight="1" x14ac:dyDescent="0.2">
      <c r="A48" s="251"/>
      <c r="B48" s="255"/>
      <c r="C48" s="674"/>
      <c r="D48" s="775"/>
      <c r="E48" s="776"/>
      <c r="F48" s="777"/>
      <c r="G48" s="206" t="s">
        <v>10</v>
      </c>
      <c r="H48" s="72"/>
      <c r="I48" s="48"/>
      <c r="J48" s="77">
        <v>15</v>
      </c>
      <c r="K48" s="48">
        <v>15</v>
      </c>
      <c r="L48" s="48"/>
      <c r="M48" s="72"/>
      <c r="N48" s="201"/>
      <c r="O48" s="120"/>
      <c r="P48" s="701" t="s">
        <v>103</v>
      </c>
      <c r="Q48" s="238"/>
      <c r="R48" s="372">
        <v>1</v>
      </c>
      <c r="S48" s="236"/>
      <c r="T48" s="237"/>
    </row>
    <row r="49" spans="1:28" ht="13.5" thickBot="1" x14ac:dyDescent="0.25">
      <c r="A49" s="252"/>
      <c r="B49" s="256"/>
      <c r="C49" s="675"/>
      <c r="D49" s="723"/>
      <c r="E49" s="725"/>
      <c r="F49" s="727"/>
      <c r="G49" s="114" t="s">
        <v>11</v>
      </c>
      <c r="H49" s="36">
        <f t="shared" ref="H49:I49" si="11">H47</f>
        <v>0</v>
      </c>
      <c r="I49" s="37">
        <f t="shared" si="11"/>
        <v>0</v>
      </c>
      <c r="J49" s="26">
        <f>SUM(J47:J48)</f>
        <v>22</v>
      </c>
      <c r="K49" s="37">
        <f>SUM(K47:K48)</f>
        <v>22</v>
      </c>
      <c r="L49" s="37"/>
      <c r="M49" s="36"/>
      <c r="N49" s="122"/>
      <c r="O49" s="119"/>
      <c r="P49" s="695"/>
      <c r="Q49" s="239"/>
      <c r="R49" s="229"/>
      <c r="S49" s="234"/>
      <c r="T49" s="235"/>
    </row>
    <row r="50" spans="1:28" ht="13.5" customHeight="1" thickBot="1" x14ac:dyDescent="0.25">
      <c r="A50" s="33" t="s">
        <v>9</v>
      </c>
      <c r="B50" s="32" t="s">
        <v>9</v>
      </c>
      <c r="C50" s="762" t="s">
        <v>14</v>
      </c>
      <c r="D50" s="763"/>
      <c r="E50" s="763"/>
      <c r="F50" s="763"/>
      <c r="G50" s="763"/>
      <c r="H50" s="43">
        <f t="shared" ref="H50:O50" si="12">H46+H44+H40+H38+H26+H18+H16+H49</f>
        <v>107.4</v>
      </c>
      <c r="I50" s="312">
        <f t="shared" si="12"/>
        <v>124.4</v>
      </c>
      <c r="J50" s="314">
        <f t="shared" si="12"/>
        <v>196.5</v>
      </c>
      <c r="K50" s="313">
        <f t="shared" si="12"/>
        <v>196.5</v>
      </c>
      <c r="L50" s="315">
        <f>L46+L44+L40+L38+L26+L18+L16+L49</f>
        <v>2.5</v>
      </c>
      <c r="M50" s="313">
        <f t="shared" si="12"/>
        <v>0</v>
      </c>
      <c r="N50" s="43">
        <f t="shared" si="12"/>
        <v>75.199999999999989</v>
      </c>
      <c r="O50" s="43">
        <f t="shared" si="12"/>
        <v>87.7</v>
      </c>
      <c r="P50" s="764"/>
      <c r="Q50" s="765"/>
      <c r="R50" s="765"/>
      <c r="S50" s="765"/>
      <c r="T50" s="766"/>
    </row>
    <row r="51" spans="1:28" ht="13.5" customHeight="1" thickBot="1" x14ac:dyDescent="0.25">
      <c r="A51" s="16" t="s">
        <v>9</v>
      </c>
      <c r="B51" s="18" t="s">
        <v>12</v>
      </c>
      <c r="C51" s="830" t="s">
        <v>69</v>
      </c>
      <c r="D51" s="671"/>
      <c r="E51" s="671"/>
      <c r="F51" s="671"/>
      <c r="G51" s="671"/>
      <c r="H51" s="671"/>
      <c r="I51" s="671"/>
      <c r="J51" s="671"/>
      <c r="K51" s="671"/>
      <c r="L51" s="671"/>
      <c r="M51" s="671"/>
      <c r="N51" s="671"/>
      <c r="O51" s="671"/>
      <c r="P51" s="671"/>
      <c r="Q51" s="671"/>
      <c r="R51" s="671"/>
      <c r="S51" s="671"/>
      <c r="T51" s="831"/>
    </row>
    <row r="52" spans="1:28" ht="30" customHeight="1" x14ac:dyDescent="0.2">
      <c r="A52" s="250" t="s">
        <v>12</v>
      </c>
      <c r="B52" s="254" t="s">
        <v>9</v>
      </c>
      <c r="C52" s="97" t="s">
        <v>9</v>
      </c>
      <c r="D52" s="49" t="s">
        <v>71</v>
      </c>
      <c r="E52" s="140"/>
      <c r="F52" s="270" t="s">
        <v>21</v>
      </c>
      <c r="G52" s="57"/>
      <c r="H52" s="123"/>
      <c r="I52" s="192"/>
      <c r="J52" s="197"/>
      <c r="K52" s="58"/>
      <c r="L52" s="50"/>
      <c r="M52" s="196"/>
      <c r="N52" s="121"/>
      <c r="O52" s="58"/>
      <c r="P52" s="100"/>
      <c r="Q52" s="180"/>
      <c r="R52" s="259"/>
      <c r="S52" s="247"/>
      <c r="T52" s="269"/>
      <c r="W52" s="10"/>
    </row>
    <row r="53" spans="1:28" ht="29.25" customHeight="1" x14ac:dyDescent="0.2">
      <c r="A53" s="406"/>
      <c r="B53" s="408"/>
      <c r="C53" s="98"/>
      <c r="D53" s="805" t="s">
        <v>75</v>
      </c>
      <c r="E53" s="401"/>
      <c r="F53" s="414"/>
      <c r="G53" s="826" t="s">
        <v>10</v>
      </c>
      <c r="H53" s="850">
        <v>7</v>
      </c>
      <c r="I53" s="828">
        <v>0</v>
      </c>
      <c r="J53" s="833"/>
      <c r="K53" s="842"/>
      <c r="L53" s="846"/>
      <c r="M53" s="844"/>
      <c r="N53" s="835"/>
      <c r="O53" s="842"/>
      <c r="P53" s="101"/>
      <c r="Q53" s="181"/>
      <c r="R53" s="142"/>
      <c r="S53" s="164"/>
      <c r="T53" s="159"/>
      <c r="W53" s="10"/>
    </row>
    <row r="54" spans="1:28" ht="1.5" hidden="1" customHeight="1" x14ac:dyDescent="0.2">
      <c r="A54" s="406"/>
      <c r="B54" s="408"/>
      <c r="C54" s="98"/>
      <c r="D54" s="832"/>
      <c r="E54" s="401"/>
      <c r="F54" s="414"/>
      <c r="G54" s="827"/>
      <c r="H54" s="851"/>
      <c r="I54" s="829"/>
      <c r="J54" s="834"/>
      <c r="K54" s="843"/>
      <c r="L54" s="847"/>
      <c r="M54" s="845"/>
      <c r="N54" s="836"/>
      <c r="O54" s="843"/>
      <c r="P54" s="837"/>
      <c r="Q54" s="839"/>
      <c r="R54" s="680"/>
      <c r="S54" s="848"/>
      <c r="T54" s="684"/>
      <c r="W54" s="10"/>
    </row>
    <row r="55" spans="1:28" ht="15" customHeight="1" x14ac:dyDescent="0.2">
      <c r="A55" s="442"/>
      <c r="B55" s="441"/>
      <c r="C55" s="443"/>
      <c r="D55" s="806"/>
      <c r="E55" s="115"/>
      <c r="F55" s="118"/>
      <c r="G55" s="116" t="s">
        <v>11</v>
      </c>
      <c r="H55" s="124">
        <f>SUM(H52:H53)</f>
        <v>7</v>
      </c>
      <c r="I55" s="89">
        <f>SUM(I52:I53)</f>
        <v>0</v>
      </c>
      <c r="J55" s="90">
        <f t="shared" ref="J55:N55" si="13">SUM(J52:J53)</f>
        <v>0</v>
      </c>
      <c r="K55" s="126">
        <f t="shared" ref="K55:M55" si="14">SUM(K52:K53)</f>
        <v>0</v>
      </c>
      <c r="L55" s="47">
        <f t="shared" ref="L55" si="15">SUM(L52:L53)</f>
        <v>0</v>
      </c>
      <c r="M55" s="154">
        <f t="shared" si="14"/>
        <v>0</v>
      </c>
      <c r="N55" s="128">
        <f t="shared" si="13"/>
        <v>0</v>
      </c>
      <c r="O55" s="126">
        <f t="shared" ref="O55" si="16">SUM(O52:O53)</f>
        <v>0</v>
      </c>
      <c r="P55" s="838"/>
      <c r="Q55" s="840"/>
      <c r="R55" s="841"/>
      <c r="S55" s="849"/>
      <c r="T55" s="864"/>
    </row>
    <row r="56" spans="1:28" ht="39.75" customHeight="1" x14ac:dyDescent="0.2">
      <c r="A56" s="251"/>
      <c r="B56" s="255"/>
      <c r="C56" s="98"/>
      <c r="D56" s="809" t="s">
        <v>57</v>
      </c>
      <c r="E56" s="216"/>
      <c r="F56" s="273"/>
      <c r="G56" s="271" t="s">
        <v>10</v>
      </c>
      <c r="H56" s="218">
        <v>10</v>
      </c>
      <c r="I56" s="158">
        <v>0</v>
      </c>
      <c r="J56" s="257"/>
      <c r="K56" s="244"/>
      <c r="L56" s="246"/>
      <c r="M56" s="245"/>
      <c r="N56" s="264"/>
      <c r="O56" s="244"/>
      <c r="P56" s="103"/>
      <c r="Q56" s="266"/>
      <c r="R56" s="267"/>
      <c r="S56" s="249"/>
      <c r="T56" s="268"/>
    </row>
    <row r="57" spans="1:28" ht="17.25" customHeight="1" x14ac:dyDescent="0.2">
      <c r="A57" s="251"/>
      <c r="B57" s="255"/>
      <c r="C57" s="98"/>
      <c r="D57" s="809"/>
      <c r="E57" s="216"/>
      <c r="F57" s="273"/>
      <c r="G57" s="117" t="s">
        <v>11</v>
      </c>
      <c r="H57" s="125">
        <f t="shared" ref="H57:O57" si="17">SUM(H56:H56)</f>
        <v>10</v>
      </c>
      <c r="I57" s="68">
        <f t="shared" si="17"/>
        <v>0</v>
      </c>
      <c r="J57" s="91">
        <f t="shared" si="17"/>
        <v>0</v>
      </c>
      <c r="K57" s="127">
        <f t="shared" si="17"/>
        <v>0</v>
      </c>
      <c r="L57" s="46">
        <f t="shared" si="17"/>
        <v>0</v>
      </c>
      <c r="M57" s="188">
        <f t="shared" si="17"/>
        <v>0</v>
      </c>
      <c r="N57" s="129">
        <f t="shared" si="17"/>
        <v>0</v>
      </c>
      <c r="O57" s="127">
        <f t="shared" si="17"/>
        <v>0</v>
      </c>
      <c r="P57" s="102"/>
      <c r="Q57" s="265"/>
      <c r="R57" s="240"/>
      <c r="S57" s="248"/>
      <c r="T57" s="241"/>
    </row>
    <row r="58" spans="1:28" ht="15.75" customHeight="1" thickBot="1" x14ac:dyDescent="0.25">
      <c r="A58" s="252"/>
      <c r="B58" s="256"/>
      <c r="C58" s="99"/>
      <c r="D58" s="84"/>
      <c r="E58" s="813" t="s">
        <v>53</v>
      </c>
      <c r="F58" s="813"/>
      <c r="G58" s="814"/>
      <c r="H58" s="26">
        <f>H55+H57</f>
        <v>17</v>
      </c>
      <c r="I58" s="69">
        <f t="shared" ref="I58:N58" si="18">I55+I57</f>
        <v>0</v>
      </c>
      <c r="J58" s="71">
        <f t="shared" si="18"/>
        <v>0</v>
      </c>
      <c r="K58" s="36">
        <f t="shared" ref="K58:M58" si="19">K55+K57</f>
        <v>0</v>
      </c>
      <c r="L58" s="37">
        <f t="shared" ref="L58" si="20">L55+L57</f>
        <v>0</v>
      </c>
      <c r="M58" s="119">
        <f t="shared" si="19"/>
        <v>0</v>
      </c>
      <c r="N58" s="122">
        <f t="shared" si="18"/>
        <v>0</v>
      </c>
      <c r="O58" s="36">
        <f t="shared" ref="O58" si="21">O55+O57</f>
        <v>0</v>
      </c>
      <c r="P58" s="150"/>
      <c r="Q58" s="182"/>
      <c r="R58" s="151"/>
      <c r="S58" s="79"/>
      <c r="T58" s="152"/>
    </row>
    <row r="59" spans="1:28" ht="13.5" customHeight="1" thickBot="1" x14ac:dyDescent="0.25">
      <c r="A59" s="5" t="s">
        <v>12</v>
      </c>
      <c r="B59" s="6" t="s">
        <v>9</v>
      </c>
      <c r="C59" s="94" t="s">
        <v>14</v>
      </c>
      <c r="D59" s="762" t="s">
        <v>14</v>
      </c>
      <c r="E59" s="763"/>
      <c r="F59" s="763"/>
      <c r="G59" s="763"/>
      <c r="H59" s="44">
        <f t="shared" ref="H59" si="22">H58</f>
        <v>17</v>
      </c>
      <c r="I59" s="193">
        <f t="shared" ref="I59:N59" si="23">I58</f>
        <v>0</v>
      </c>
      <c r="J59" s="105">
        <f t="shared" si="23"/>
        <v>0</v>
      </c>
      <c r="K59" s="85">
        <f t="shared" ref="K59:M59" si="24">K58</f>
        <v>0</v>
      </c>
      <c r="L59" s="87">
        <f t="shared" ref="L59" si="25">L58</f>
        <v>0</v>
      </c>
      <c r="M59" s="106">
        <f t="shared" si="24"/>
        <v>0</v>
      </c>
      <c r="N59" s="130">
        <f t="shared" si="23"/>
        <v>0</v>
      </c>
      <c r="O59" s="85">
        <f t="shared" ref="O59" si="26">O58</f>
        <v>0</v>
      </c>
      <c r="P59" s="148"/>
      <c r="Q59" s="183"/>
      <c r="R59" s="149"/>
      <c r="S59" s="149"/>
      <c r="T59" s="187"/>
      <c r="V59" s="10"/>
    </row>
    <row r="60" spans="1:28" ht="13.5" customHeight="1" thickBot="1" x14ac:dyDescent="0.25">
      <c r="A60" s="33" t="s">
        <v>9</v>
      </c>
      <c r="B60" s="757" t="s">
        <v>15</v>
      </c>
      <c r="C60" s="758"/>
      <c r="D60" s="758"/>
      <c r="E60" s="758"/>
      <c r="F60" s="758"/>
      <c r="G60" s="758"/>
      <c r="H60" s="45">
        <f>H59+H50</f>
        <v>124.4</v>
      </c>
      <c r="I60" s="194">
        <f t="shared" ref="I60:N60" si="27">I59+I50</f>
        <v>124.4</v>
      </c>
      <c r="J60" s="107">
        <f t="shared" si="27"/>
        <v>196.5</v>
      </c>
      <c r="K60" s="86">
        <f t="shared" ref="K60:M60" si="28">K59+K50</f>
        <v>196.5</v>
      </c>
      <c r="L60" s="88">
        <f t="shared" ref="L60" si="29">L59+L50</f>
        <v>2.5</v>
      </c>
      <c r="M60" s="108">
        <f t="shared" si="28"/>
        <v>0</v>
      </c>
      <c r="N60" s="131">
        <f t="shared" si="27"/>
        <v>75.199999999999989</v>
      </c>
      <c r="O60" s="86">
        <f t="shared" ref="O60" si="30">O59+O50</f>
        <v>87.7</v>
      </c>
      <c r="P60" s="759"/>
      <c r="Q60" s="760"/>
      <c r="R60" s="760"/>
      <c r="S60" s="760"/>
      <c r="T60" s="761"/>
    </row>
    <row r="61" spans="1:28" ht="13.5" thickBot="1" x14ac:dyDescent="0.25">
      <c r="A61" s="19" t="s">
        <v>18</v>
      </c>
      <c r="B61" s="737" t="s">
        <v>16</v>
      </c>
      <c r="C61" s="738"/>
      <c r="D61" s="738"/>
      <c r="E61" s="738"/>
      <c r="F61" s="738"/>
      <c r="G61" s="738"/>
      <c r="H61" s="38">
        <f t="shared" ref="H61:O61" si="31">H60</f>
        <v>124.4</v>
      </c>
      <c r="I61" s="195">
        <f t="shared" si="31"/>
        <v>124.4</v>
      </c>
      <c r="J61" s="109">
        <f t="shared" si="31"/>
        <v>196.5</v>
      </c>
      <c r="K61" s="34">
        <f t="shared" si="31"/>
        <v>196.5</v>
      </c>
      <c r="L61" s="39">
        <f t="shared" si="31"/>
        <v>2.5</v>
      </c>
      <c r="M61" s="110">
        <f t="shared" si="31"/>
        <v>0</v>
      </c>
      <c r="N61" s="132">
        <f t="shared" si="31"/>
        <v>75.199999999999989</v>
      </c>
      <c r="O61" s="34">
        <f t="shared" si="31"/>
        <v>87.7</v>
      </c>
      <c r="P61" s="739"/>
      <c r="Q61" s="740"/>
      <c r="R61" s="740"/>
      <c r="S61" s="740"/>
      <c r="T61" s="741"/>
    </row>
    <row r="62" spans="1:28" ht="16.5" customHeight="1" x14ac:dyDescent="0.2">
      <c r="A62" s="865" t="s">
        <v>92</v>
      </c>
      <c r="B62" s="865"/>
      <c r="C62" s="865"/>
      <c r="D62" s="865"/>
      <c r="E62" s="865"/>
      <c r="F62" s="865"/>
      <c r="G62" s="865"/>
      <c r="H62" s="865"/>
      <c r="I62" s="865"/>
      <c r="J62" s="865"/>
      <c r="K62" s="865"/>
      <c r="L62" s="865"/>
      <c r="M62" s="865"/>
      <c r="N62" s="865"/>
      <c r="O62" s="865"/>
      <c r="P62" s="865"/>
      <c r="Q62" s="865"/>
      <c r="R62" s="865"/>
      <c r="S62" s="865"/>
      <c r="T62" s="865"/>
      <c r="U62" s="865"/>
      <c r="V62" s="865"/>
      <c r="W62" s="865"/>
      <c r="X62" s="865"/>
      <c r="Y62" s="865"/>
      <c r="Z62" s="866"/>
      <c r="AA62" s="866"/>
      <c r="AB62" s="866"/>
    </row>
    <row r="63" spans="1:28" ht="16.5" customHeight="1" x14ac:dyDescent="0.2">
      <c r="A63" s="865" t="s">
        <v>110</v>
      </c>
      <c r="B63" s="865"/>
      <c r="C63" s="865"/>
      <c r="D63" s="865"/>
      <c r="E63" s="865"/>
      <c r="F63" s="865"/>
      <c r="G63" s="865"/>
      <c r="H63" s="865"/>
      <c r="I63" s="865"/>
      <c r="J63" s="865"/>
      <c r="K63" s="865"/>
      <c r="L63" s="865"/>
      <c r="M63" s="865"/>
      <c r="N63" s="865"/>
      <c r="O63" s="865"/>
      <c r="P63" s="865"/>
      <c r="Q63" s="865"/>
      <c r="R63" s="865"/>
      <c r="S63" s="865"/>
      <c r="T63" s="865"/>
      <c r="U63" s="865"/>
      <c r="V63" s="865"/>
      <c r="W63" s="865"/>
      <c r="X63" s="865"/>
      <c r="Y63" s="865"/>
      <c r="Z63" s="866"/>
      <c r="AA63" s="866"/>
      <c r="AB63" s="866"/>
    </row>
    <row r="64" spans="1:28" ht="25.5" customHeight="1" thickBot="1" x14ac:dyDescent="0.25">
      <c r="A64" s="743" t="s">
        <v>20</v>
      </c>
      <c r="B64" s="743"/>
      <c r="C64" s="743"/>
      <c r="D64" s="743"/>
      <c r="E64" s="743"/>
      <c r="F64" s="743"/>
      <c r="G64" s="743"/>
      <c r="H64" s="743"/>
      <c r="I64" s="743"/>
      <c r="J64" s="743"/>
      <c r="K64" s="743"/>
      <c r="L64" s="743"/>
      <c r="M64" s="743"/>
      <c r="N64" s="743"/>
      <c r="O64" s="743"/>
      <c r="P64" s="10"/>
      <c r="Q64" s="184"/>
      <c r="R64" s="11"/>
      <c r="S64" s="11"/>
      <c r="T64" s="11"/>
    </row>
    <row r="65" spans="1:20" ht="62.25" customHeight="1" thickBot="1" x14ac:dyDescent="0.25">
      <c r="A65" s="744" t="s">
        <v>17</v>
      </c>
      <c r="B65" s="745"/>
      <c r="C65" s="745"/>
      <c r="D65" s="745"/>
      <c r="E65" s="745"/>
      <c r="F65" s="745"/>
      <c r="G65" s="746"/>
      <c r="H65" s="274" t="s">
        <v>94</v>
      </c>
      <c r="I65" s="213" t="s">
        <v>85</v>
      </c>
      <c r="J65" s="823" t="s">
        <v>87</v>
      </c>
      <c r="K65" s="824"/>
      <c r="L65" s="824"/>
      <c r="M65" s="825"/>
      <c r="N65" s="387" t="s">
        <v>95</v>
      </c>
      <c r="O65" s="215" t="s">
        <v>96</v>
      </c>
      <c r="P65" s="12"/>
      <c r="Q65" s="185"/>
      <c r="R65" s="13"/>
      <c r="S65" s="13"/>
      <c r="T65" s="13"/>
    </row>
    <row r="66" spans="1:20" ht="15.75" customHeight="1" thickBot="1" x14ac:dyDescent="0.25">
      <c r="A66" s="747" t="s">
        <v>19</v>
      </c>
      <c r="B66" s="748"/>
      <c r="C66" s="748"/>
      <c r="D66" s="748"/>
      <c r="E66" s="748"/>
      <c r="F66" s="748"/>
      <c r="G66" s="749"/>
      <c r="H66" s="275">
        <f>SUM(H67:H70)</f>
        <v>124.4</v>
      </c>
      <c r="I66" s="190">
        <f t="shared" ref="I66:O66" si="32">SUM(I67:I70)</f>
        <v>124.4</v>
      </c>
      <c r="J66" s="363">
        <f t="shared" si="32"/>
        <v>196.5</v>
      </c>
      <c r="K66" s="275">
        <f t="shared" si="32"/>
        <v>196.5</v>
      </c>
      <c r="L66" s="310">
        <f t="shared" si="32"/>
        <v>2.5</v>
      </c>
      <c r="M66" s="359">
        <f t="shared" si="32"/>
        <v>0</v>
      </c>
      <c r="N66" s="275">
        <f t="shared" si="32"/>
        <v>75.200000000000017</v>
      </c>
      <c r="O66" s="40">
        <f t="shared" si="32"/>
        <v>87.7</v>
      </c>
      <c r="P66" s="12"/>
      <c r="Q66" s="185"/>
      <c r="R66" s="13"/>
      <c r="S66" s="13"/>
      <c r="T66" s="13"/>
    </row>
    <row r="67" spans="1:20" x14ac:dyDescent="0.2">
      <c r="A67" s="750" t="s">
        <v>27</v>
      </c>
      <c r="B67" s="751"/>
      <c r="C67" s="751"/>
      <c r="D67" s="751"/>
      <c r="E67" s="751"/>
      <c r="F67" s="751"/>
      <c r="G67" s="752"/>
      <c r="H67" s="242">
        <f>SUMIF(G13:G56,"sb",H13:H56)</f>
        <v>112.7</v>
      </c>
      <c r="I67" s="67">
        <f>SUMIF(G13:G56,"sb",I13:I56)</f>
        <v>124.4</v>
      </c>
      <c r="J67" s="384">
        <f>SUMIF(G13:G59,"sb",J13:J59)</f>
        <v>185.8</v>
      </c>
      <c r="K67" s="388">
        <f>SUMIF(G13:G59,"sb",K13:K59)</f>
        <v>185.8</v>
      </c>
      <c r="L67" s="392">
        <f>SUMIF(G13:G59,"sb",L13:L59)</f>
        <v>0.4</v>
      </c>
      <c r="M67" s="356">
        <f>SUMIF(J13:J59,"sb",M13:M59)</f>
        <v>0</v>
      </c>
      <c r="N67" s="324">
        <f>SUMIF(G13:G59,"sb",N13:N59)</f>
        <v>75.200000000000017</v>
      </c>
      <c r="O67" s="385">
        <f>SUMIF(G13:G59,"sb",O13:O59)</f>
        <v>87.7</v>
      </c>
      <c r="P67" s="12"/>
      <c r="Q67" s="185"/>
      <c r="R67" s="13"/>
      <c r="S67" s="13"/>
      <c r="T67" s="13"/>
    </row>
    <row r="68" spans="1:20" x14ac:dyDescent="0.2">
      <c r="A68" s="753" t="s">
        <v>127</v>
      </c>
      <c r="B68" s="754"/>
      <c r="C68" s="754"/>
      <c r="D68" s="754"/>
      <c r="E68" s="754"/>
      <c r="F68" s="754"/>
      <c r="G68" s="755"/>
      <c r="H68" s="77">
        <f>SUMIF(G14:G57,"sb(l)",H14:H57)</f>
        <v>0</v>
      </c>
      <c r="I68" s="434">
        <f>SUMIF(G14:G57,"sb(l)",I14:I57)</f>
        <v>0</v>
      </c>
      <c r="J68" s="203">
        <f>SUMIF(G14:G57,"sb(l)",J14:J57)</f>
        <v>4.2</v>
      </c>
      <c r="K68" s="72">
        <f>SUMIF(G14:G57,"sb(l)",K14:K57)</f>
        <v>4.2</v>
      </c>
      <c r="L68" s="48">
        <f>SUMIF(G14:G57,"sb(l)",L14:L57)</f>
        <v>0</v>
      </c>
      <c r="M68" s="120">
        <f t="shared" ref="M68:O68" si="33">SUMIF(L14:L57,"sb(l)",M14:M57)</f>
        <v>0</v>
      </c>
      <c r="N68" s="72">
        <f t="shared" si="33"/>
        <v>0</v>
      </c>
      <c r="O68" s="201">
        <f t="shared" si="33"/>
        <v>0</v>
      </c>
      <c r="P68" s="12"/>
      <c r="Q68" s="185"/>
      <c r="R68" s="13"/>
      <c r="S68" s="13"/>
      <c r="T68" s="13"/>
    </row>
    <row r="69" spans="1:20" ht="27.75" customHeight="1" x14ac:dyDescent="0.2">
      <c r="A69" s="810" t="s">
        <v>82</v>
      </c>
      <c r="B69" s="811"/>
      <c r="C69" s="811"/>
      <c r="D69" s="811"/>
      <c r="E69" s="811"/>
      <c r="F69" s="811"/>
      <c r="G69" s="812"/>
      <c r="H69" s="329">
        <f>SUMIF(G14:G57,"sb(es)",H14:H57)</f>
        <v>0</v>
      </c>
      <c r="I69" s="358">
        <f>SUMIF(G14:G57,"sb(es)",I14:I57)</f>
        <v>0</v>
      </c>
      <c r="J69" s="160">
        <f>SUMIF(G14:G57,"sb(es)",J14:J57)</f>
        <v>0</v>
      </c>
      <c r="K69" s="391">
        <f>SUMIF(G14:G57,"sb(es)",K14:K57)</f>
        <v>0</v>
      </c>
      <c r="L69" s="389">
        <f>SUMIF(G14:G57,"sb(es)",L14:L57)</f>
        <v>0</v>
      </c>
      <c r="M69" s="161">
        <f>SUMIF(J14:J57,"sb(es)",M14:M57)</f>
        <v>0</v>
      </c>
      <c r="N69" s="329">
        <f>SUMIF(G14:G57,"sb(es)",N14:N57)</f>
        <v>0</v>
      </c>
      <c r="O69" s="393">
        <f>SUMIF(G14:G57,"sb(es)",O14:O57)</f>
        <v>0</v>
      </c>
      <c r="P69" s="12"/>
      <c r="Q69" s="185"/>
      <c r="R69" s="13"/>
      <c r="S69" s="13"/>
      <c r="T69" s="13"/>
    </row>
    <row r="70" spans="1:20" ht="27.75" customHeight="1" thickBot="1" x14ac:dyDescent="0.25">
      <c r="A70" s="734" t="s">
        <v>113</v>
      </c>
      <c r="B70" s="735"/>
      <c r="C70" s="735"/>
      <c r="D70" s="735"/>
      <c r="E70" s="735"/>
      <c r="F70" s="735"/>
      <c r="G70" s="736"/>
      <c r="H70" s="329">
        <f>SUMIF(G15:G58,"sb(esa)",H15:H58)</f>
        <v>11.7</v>
      </c>
      <c r="I70" s="357">
        <f>SUMIF(G15:G58,"sb(esa)",I15:I58)</f>
        <v>0</v>
      </c>
      <c r="J70" s="307">
        <f>SUMIF(G15:G58,"sb(esa)",J15:J58)</f>
        <v>6.5</v>
      </c>
      <c r="K70" s="309">
        <f>SUMIF(G15:G58,"sb(esa)",K15:K58)</f>
        <v>6.5</v>
      </c>
      <c r="L70" s="309">
        <f>SUMIF(G15:G58,"sb(esa)",L15:L58)</f>
        <v>2.1</v>
      </c>
      <c r="M70" s="390">
        <f t="shared" ref="M70:O70" si="34">SUMIF(L15:L58,"sb(esa)",M15:M58)</f>
        <v>0</v>
      </c>
      <c r="N70" s="329">
        <f t="shared" si="34"/>
        <v>0</v>
      </c>
      <c r="O70" s="393">
        <f t="shared" si="34"/>
        <v>0</v>
      </c>
      <c r="P70" s="12"/>
      <c r="Q70" s="185"/>
      <c r="R70" s="13"/>
      <c r="S70" s="13"/>
      <c r="T70" s="13"/>
    </row>
    <row r="71" spans="1:20" ht="13.5" thickBot="1" x14ac:dyDescent="0.25">
      <c r="A71" s="731" t="s">
        <v>11</v>
      </c>
      <c r="B71" s="732"/>
      <c r="C71" s="732"/>
      <c r="D71" s="732"/>
      <c r="E71" s="732"/>
      <c r="F71" s="732"/>
      <c r="G71" s="733"/>
      <c r="H71" s="276">
        <f>H66</f>
        <v>124.4</v>
      </c>
      <c r="I71" s="191">
        <f t="shared" ref="I71:O71" si="35">I66</f>
        <v>124.4</v>
      </c>
      <c r="J71" s="364">
        <f t="shared" si="35"/>
        <v>196.5</v>
      </c>
      <c r="K71" s="276">
        <f t="shared" si="35"/>
        <v>196.5</v>
      </c>
      <c r="L71" s="311">
        <f t="shared" si="35"/>
        <v>2.5</v>
      </c>
      <c r="M71" s="360">
        <f t="shared" si="35"/>
        <v>0</v>
      </c>
      <c r="N71" s="276">
        <f t="shared" si="35"/>
        <v>75.200000000000017</v>
      </c>
      <c r="O71" s="41">
        <f t="shared" si="35"/>
        <v>87.7</v>
      </c>
      <c r="P71" s="12"/>
      <c r="Q71" s="185"/>
      <c r="R71" s="13"/>
      <c r="S71" s="13"/>
      <c r="T71" s="13"/>
    </row>
  </sheetData>
  <mergeCells count="124">
    <mergeCell ref="A68:G68"/>
    <mergeCell ref="E26:G26"/>
    <mergeCell ref="S21:S22"/>
    <mergeCell ref="A9:T9"/>
    <mergeCell ref="A10:T10"/>
    <mergeCell ref="B11:T11"/>
    <mergeCell ref="C12:T12"/>
    <mergeCell ref="C15:C16"/>
    <mergeCell ref="D15:D16"/>
    <mergeCell ref="P15:P16"/>
    <mergeCell ref="R15:R16"/>
    <mergeCell ref="T15:T16"/>
    <mergeCell ref="S15:S16"/>
    <mergeCell ref="E16:G16"/>
    <mergeCell ref="C17:C18"/>
    <mergeCell ref="D17:D18"/>
    <mergeCell ref="Q21:Q22"/>
    <mergeCell ref="P17:P18"/>
    <mergeCell ref="T54:T55"/>
    <mergeCell ref="F39:F40"/>
    <mergeCell ref="A62:AB62"/>
    <mergeCell ref="A63:AB63"/>
    <mergeCell ref="E17:E18"/>
    <mergeCell ref="D24:D25"/>
    <mergeCell ref="A2:T2"/>
    <mergeCell ref="A3:T3"/>
    <mergeCell ref="A4:T4"/>
    <mergeCell ref="Q5:T5"/>
    <mergeCell ref="A6:A8"/>
    <mergeCell ref="B6:B8"/>
    <mergeCell ref="C6:C8"/>
    <mergeCell ref="D6:D8"/>
    <mergeCell ref="E6:E8"/>
    <mergeCell ref="F6:F8"/>
    <mergeCell ref="J6:M6"/>
    <mergeCell ref="J7:J8"/>
    <mergeCell ref="K7:L7"/>
    <mergeCell ref="M7:M8"/>
    <mergeCell ref="P6:T6"/>
    <mergeCell ref="P7:P8"/>
    <mergeCell ref="Q7:T7"/>
    <mergeCell ref="G6:G8"/>
    <mergeCell ref="N6:N8"/>
    <mergeCell ref="H6:H7"/>
    <mergeCell ref="I6:I7"/>
    <mergeCell ref="O6:O8"/>
    <mergeCell ref="P21:P22"/>
    <mergeCell ref="I41:I43"/>
    <mergeCell ref="O53:O54"/>
    <mergeCell ref="K53:K54"/>
    <mergeCell ref="M53:M54"/>
    <mergeCell ref="L53:L54"/>
    <mergeCell ref="S45:S46"/>
    <mergeCell ref="S54:S55"/>
    <mergeCell ref="H53:H54"/>
    <mergeCell ref="V39:V42"/>
    <mergeCell ref="A41:A44"/>
    <mergeCell ref="H41:H43"/>
    <mergeCell ref="B41:B44"/>
    <mergeCell ref="P37:P38"/>
    <mergeCell ref="P60:T60"/>
    <mergeCell ref="B61:G61"/>
    <mergeCell ref="P61:T61"/>
    <mergeCell ref="J65:M65"/>
    <mergeCell ref="G53:G54"/>
    <mergeCell ref="I53:I54"/>
    <mergeCell ref="D56:D57"/>
    <mergeCell ref="C51:T51"/>
    <mergeCell ref="D53:D55"/>
    <mergeCell ref="J53:J54"/>
    <mergeCell ref="M41:M43"/>
    <mergeCell ref="L41:L43"/>
    <mergeCell ref="N53:N54"/>
    <mergeCell ref="P54:P55"/>
    <mergeCell ref="Q54:Q55"/>
    <mergeCell ref="R54:R55"/>
    <mergeCell ref="D32:D33"/>
    <mergeCell ref="E43:E44"/>
    <mergeCell ref="F43:F44"/>
    <mergeCell ref="C47:C49"/>
    <mergeCell ref="T45:T46"/>
    <mergeCell ref="C50:G50"/>
    <mergeCell ref="P50:T50"/>
    <mergeCell ref="C45:C46"/>
    <mergeCell ref="D45:D46"/>
    <mergeCell ref="E45:E46"/>
    <mergeCell ref="F45:F46"/>
    <mergeCell ref="D47:D49"/>
    <mergeCell ref="E47:E49"/>
    <mergeCell ref="F47:F49"/>
    <mergeCell ref="P48:P49"/>
    <mergeCell ref="P39:P40"/>
    <mergeCell ref="P45:P46"/>
    <mergeCell ref="Q45:Q46"/>
    <mergeCell ref="R45:R46"/>
    <mergeCell ref="G41:G43"/>
    <mergeCell ref="J41:J43"/>
    <mergeCell ref="N41:N43"/>
    <mergeCell ref="O41:O43"/>
    <mergeCell ref="K41:K43"/>
    <mergeCell ref="D21:D22"/>
    <mergeCell ref="P1:T1"/>
    <mergeCell ref="A71:G71"/>
    <mergeCell ref="E27:E31"/>
    <mergeCell ref="D28:D30"/>
    <mergeCell ref="E38:G38"/>
    <mergeCell ref="D39:D40"/>
    <mergeCell ref="E39:E40"/>
    <mergeCell ref="D34:D36"/>
    <mergeCell ref="A69:G69"/>
    <mergeCell ref="A67:G67"/>
    <mergeCell ref="A66:G66"/>
    <mergeCell ref="A65:G65"/>
    <mergeCell ref="B60:G60"/>
    <mergeCell ref="C41:C44"/>
    <mergeCell ref="D41:D44"/>
    <mergeCell ref="A70:G70"/>
    <mergeCell ref="A64:O64"/>
    <mergeCell ref="P28:P30"/>
    <mergeCell ref="R21:R22"/>
    <mergeCell ref="T21:T22"/>
    <mergeCell ref="P25:P26"/>
    <mergeCell ref="E58:G58"/>
    <mergeCell ref="D59:G59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0" orientation="landscape" r:id="rId1"/>
  <rowBreaks count="3" manualBreakCount="3">
    <brk id="22" max="19" man="1"/>
    <brk id="38" max="19" man="1"/>
    <brk id="55" max="1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6</vt:i4>
      </vt:variant>
    </vt:vector>
  </HeadingPairs>
  <TitlesOfParts>
    <vt:vector size="10" baseType="lpstr">
      <vt:lpstr>Asignavimų valdydojai</vt:lpstr>
      <vt:lpstr>9 programa</vt:lpstr>
      <vt:lpstr>Lyginamasis</vt:lpstr>
      <vt:lpstr>AIškinamoji lentelė</vt:lpstr>
      <vt:lpstr>'9 programa'!Print_Area</vt:lpstr>
      <vt:lpstr>'AIškinamoji lentelė'!Print_Area</vt:lpstr>
      <vt:lpstr>Lyginamasis!Print_Area</vt:lpstr>
      <vt:lpstr>'9 programa'!Print_Titles</vt:lpstr>
      <vt:lpstr>'AIškinamoji lentelė'!Print_Titles</vt:lpstr>
      <vt:lpstr>Lyginamasis!Print_Titles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I.Steponaviciene</dc:creator>
  <cp:lastModifiedBy>Virginija Palaimiene</cp:lastModifiedBy>
  <cp:lastPrinted>2018-05-24T14:04:32Z</cp:lastPrinted>
  <dcterms:created xsi:type="dcterms:W3CDTF">2005-11-15T09:07:30Z</dcterms:created>
  <dcterms:modified xsi:type="dcterms:W3CDTF">2018-06-11T11:48:11Z</dcterms:modified>
</cp:coreProperties>
</file>