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136pr\"/>
    </mc:Choice>
  </mc:AlternateContent>
  <bookViews>
    <workbookView xWindow="30" yWindow="885" windowWidth="15480" windowHeight="10500"/>
  </bookViews>
  <sheets>
    <sheet name="4 programa" sheetId="8" r:id="rId1"/>
    <sheet name="Lyginamasis variantas" sheetId="9" r:id="rId2"/>
    <sheet name="aiškinamoji lentelė" sheetId="5" state="hidden" r:id="rId3"/>
  </sheets>
  <definedNames>
    <definedName name="_xlnm.Print_Area" localSheetId="0">'4 programa'!$A$1:$N$65</definedName>
    <definedName name="_xlnm.Print_Area" localSheetId="2">'aiškinamoji lentelė'!$A$1:$W$66</definedName>
    <definedName name="_xlnm.Print_Area" localSheetId="1">'Lyginamasis variantas'!$A$1:$Q$67</definedName>
    <definedName name="_xlnm.Print_Titles" localSheetId="0">'4 programa'!$8:$10</definedName>
    <definedName name="_xlnm.Print_Titles" localSheetId="2">'aiškinamoji lentelė'!$6:$8</definedName>
    <definedName name="_xlnm.Print_Titles" localSheetId="1">'Lyginamasis variantas'!$8:$10</definedName>
  </definedNames>
  <calcPr calcId="162913" fullPrecision="0"/>
</workbook>
</file>

<file path=xl/calcChain.xml><?xml version="1.0" encoding="utf-8"?>
<calcChain xmlns="http://schemas.openxmlformats.org/spreadsheetml/2006/main">
  <c r="J48" i="9" l="1"/>
  <c r="J49" i="9" s="1"/>
  <c r="J50" i="9" s="1"/>
  <c r="I62" i="9" l="1"/>
  <c r="I61" i="9"/>
  <c r="I60" i="9"/>
  <c r="I58" i="9"/>
  <c r="I57" i="9"/>
  <c r="I56" i="9"/>
  <c r="I47" i="9" l="1"/>
  <c r="I33" i="9"/>
  <c r="I24" i="9"/>
  <c r="I25" i="9" s="1"/>
  <c r="I26" i="9" s="1"/>
  <c r="L62" i="9"/>
  <c r="K62" i="9"/>
  <c r="H62" i="9"/>
  <c r="J62" i="9" s="1"/>
  <c r="L61" i="9"/>
  <c r="K61" i="9"/>
  <c r="H61" i="9"/>
  <c r="J61" i="9" s="1"/>
  <c r="L60" i="9"/>
  <c r="K60" i="9"/>
  <c r="H60" i="9"/>
  <c r="J60" i="9" s="1"/>
  <c r="H58" i="9"/>
  <c r="J58" i="9" s="1"/>
  <c r="L57" i="9"/>
  <c r="K57" i="9"/>
  <c r="H57" i="9"/>
  <c r="J57" i="9" s="1"/>
  <c r="L56" i="9"/>
  <c r="L55" i="9" s="1"/>
  <c r="K56" i="9"/>
  <c r="H56" i="9"/>
  <c r="J56" i="9" s="1"/>
  <c r="L47" i="9"/>
  <c r="K47" i="9"/>
  <c r="H47" i="9"/>
  <c r="L33" i="9"/>
  <c r="K33" i="9"/>
  <c r="H33" i="9"/>
  <c r="L24" i="9"/>
  <c r="L25" i="9" s="1"/>
  <c r="L26" i="9" s="1"/>
  <c r="K24" i="9"/>
  <c r="K25" i="9" s="1"/>
  <c r="K26" i="9" s="1"/>
  <c r="H24" i="9"/>
  <c r="H25" i="9" s="1"/>
  <c r="H26" i="9" s="1"/>
  <c r="L48" i="9" l="1"/>
  <c r="L49" i="9" s="1"/>
  <c r="L50" i="9" s="1"/>
  <c r="K48" i="9"/>
  <c r="K49" i="9" s="1"/>
  <c r="K50" i="9" s="1"/>
  <c r="I48" i="9"/>
  <c r="I49" i="9" s="1"/>
  <c r="I50" i="9" s="1"/>
  <c r="K55" i="9"/>
  <c r="H59" i="9"/>
  <c r="H55" i="9"/>
  <c r="H48" i="9"/>
  <c r="H49" i="9" s="1"/>
  <c r="H50" i="9" s="1"/>
  <c r="K59" i="9"/>
  <c r="L59" i="9"/>
  <c r="L63" i="9" s="1"/>
  <c r="M27" i="5"/>
  <c r="K63" i="9" l="1"/>
  <c r="H63" i="9"/>
  <c r="I55" i="9"/>
  <c r="J55" i="9" s="1"/>
  <c r="L59" i="5"/>
  <c r="K59" i="5"/>
  <c r="K27" i="5"/>
  <c r="L27" i="5"/>
  <c r="I59" i="9" l="1"/>
  <c r="M61" i="5"/>
  <c r="M49" i="5"/>
  <c r="I63" i="9" l="1"/>
  <c r="J63" i="9" s="1"/>
  <c r="J59" i="9"/>
  <c r="H24" i="8"/>
  <c r="I45" i="8" l="1"/>
  <c r="J45" i="8"/>
  <c r="H45" i="8"/>
  <c r="I33" i="8"/>
  <c r="J33" i="8"/>
  <c r="H33" i="8"/>
  <c r="J46" i="8" l="1"/>
  <c r="I46" i="8"/>
  <c r="J60" i="8"/>
  <c r="I60" i="8"/>
  <c r="H60" i="8"/>
  <c r="J59" i="8"/>
  <c r="I59" i="8"/>
  <c r="H59" i="8"/>
  <c r="J58" i="8"/>
  <c r="I58" i="8"/>
  <c r="H58" i="8"/>
  <c r="H56" i="8"/>
  <c r="J55" i="8"/>
  <c r="I55" i="8"/>
  <c r="H55" i="8"/>
  <c r="J54" i="8"/>
  <c r="I54" i="8"/>
  <c r="J24" i="8"/>
  <c r="J25" i="8" s="1"/>
  <c r="J26" i="8" s="1"/>
  <c r="I24" i="8"/>
  <c r="I25" i="8" s="1"/>
  <c r="I26" i="8" s="1"/>
  <c r="H25" i="8"/>
  <c r="H26" i="8" s="1"/>
  <c r="J47" i="8" l="1"/>
  <c r="J48" i="8" s="1"/>
  <c r="H46" i="8"/>
  <c r="H47" i="8" s="1"/>
  <c r="H48" i="8" s="1"/>
  <c r="J53" i="8"/>
  <c r="J57" i="8"/>
  <c r="I57" i="8"/>
  <c r="I47" i="8"/>
  <c r="I48" i="8" s="1"/>
  <c r="I53" i="8"/>
  <c r="H57" i="8"/>
  <c r="H54" i="8"/>
  <c r="H53" i="8" s="1"/>
  <c r="I61" i="8" l="1"/>
  <c r="J61" i="8"/>
  <c r="H61" i="8"/>
  <c r="L61" i="5"/>
  <c r="L49" i="5" l="1"/>
  <c r="K36" i="5"/>
  <c r="K49" i="5"/>
  <c r="N49" i="5"/>
  <c r="O49" i="5"/>
  <c r="P49" i="5"/>
  <c r="Q49" i="5"/>
  <c r="R49" i="5"/>
  <c r="L36" i="5"/>
  <c r="N36" i="5"/>
  <c r="O36" i="5"/>
  <c r="P36" i="5"/>
  <c r="Q36" i="5"/>
  <c r="R36" i="5"/>
  <c r="P50" i="5" l="1"/>
  <c r="O50" i="5"/>
  <c r="K50" i="5"/>
  <c r="R50" i="5"/>
  <c r="N50" i="5"/>
  <c r="Q50" i="5"/>
  <c r="L50" i="5"/>
  <c r="L28" i="5" l="1"/>
  <c r="M28" i="5"/>
  <c r="N27" i="5"/>
  <c r="N28" i="5" s="1"/>
  <c r="O27" i="5"/>
  <c r="O28" i="5" s="1"/>
  <c r="P27" i="5"/>
  <c r="P28" i="5" s="1"/>
  <c r="Q27" i="5"/>
  <c r="Q28" i="5" s="1"/>
  <c r="R27" i="5"/>
  <c r="R28" i="5" s="1"/>
  <c r="K28" i="5"/>
  <c r="M34" i="5" l="1"/>
  <c r="M36" i="5" l="1"/>
  <c r="M50" i="5" s="1"/>
  <c r="M59" i="5"/>
  <c r="R51" i="5" l="1"/>
  <c r="L65" i="5" l="1"/>
  <c r="L64" i="5"/>
  <c r="L63" i="5"/>
  <c r="L60" i="5"/>
  <c r="M51" i="5"/>
  <c r="Q51" i="5"/>
  <c r="L51" i="5"/>
  <c r="N51" i="5"/>
  <c r="O51" i="5"/>
  <c r="P51" i="5"/>
  <c r="M60" i="5"/>
  <c r="M58" i="5" s="1"/>
  <c r="R65" i="5"/>
  <c r="R64" i="5"/>
  <c r="R63" i="5"/>
  <c r="R60" i="5"/>
  <c r="R59" i="5"/>
  <c r="Q65" i="5"/>
  <c r="Q64" i="5"/>
  <c r="Q63" i="5"/>
  <c r="Q60" i="5"/>
  <c r="Q59" i="5"/>
  <c r="M65" i="5"/>
  <c r="M64" i="5"/>
  <c r="M63" i="5"/>
  <c r="N29" i="5" l="1"/>
  <c r="N52" i="5" s="1"/>
  <c r="M29" i="5"/>
  <c r="M52" i="5" s="1"/>
  <c r="Q29" i="5"/>
  <c r="Q52" i="5" s="1"/>
  <c r="O29" i="5"/>
  <c r="O52" i="5" s="1"/>
  <c r="R29" i="5"/>
  <c r="R52" i="5" s="1"/>
  <c r="P29" i="5"/>
  <c r="P52" i="5" s="1"/>
  <c r="L29" i="5"/>
  <c r="R58" i="5"/>
  <c r="Q62" i="5"/>
  <c r="R62" i="5"/>
  <c r="M62" i="5"/>
  <c r="Q58" i="5"/>
  <c r="M66" i="5" l="1"/>
  <c r="R66" i="5"/>
  <c r="Q66" i="5"/>
  <c r="L52" i="5"/>
  <c r="K29" i="5" l="1"/>
  <c r="K64" i="5" l="1"/>
  <c r="K65" i="5"/>
  <c r="K51" i="5"/>
  <c r="K52" i="5" l="1"/>
  <c r="K60" i="5" l="1"/>
  <c r="K58" i="5" s="1"/>
  <c r="L58" i="5" l="1"/>
  <c r="L62" i="5"/>
  <c r="K63" i="5"/>
  <c r="K62" i="5" s="1"/>
  <c r="K66" i="5" s="1"/>
  <c r="L66" i="5" l="1"/>
</calcChain>
</file>

<file path=xl/comments1.xml><?xml version="1.0" encoding="utf-8"?>
<comments xmlns="http://schemas.openxmlformats.org/spreadsheetml/2006/main">
  <authors>
    <author>Audra Cepiene</author>
  </authors>
  <commentList>
    <comment ref="E19" authorId="0" shapeId="0">
      <text>
        <r>
          <rPr>
            <b/>
            <sz val="9"/>
            <color indexed="81"/>
            <rFont val="Tahoma"/>
            <family val="2"/>
            <charset val="186"/>
          </rPr>
          <t>3.3.4.1</t>
        </r>
        <r>
          <rPr>
            <sz val="9"/>
            <color indexed="81"/>
            <rFont val="Tahoma"/>
            <family val="2"/>
            <charset val="186"/>
          </rPr>
          <t xml:space="preserve">
Įkurti kūrybinio verslo inkubatorių Kultūros fabrike, siekiant plėtoti kūrybinių  ir kultūrinių industrijų veiklą;
</t>
        </r>
        <r>
          <rPr>
            <b/>
            <sz val="9"/>
            <color indexed="81"/>
            <rFont val="Tahoma"/>
            <family val="2"/>
            <charset val="186"/>
          </rPr>
          <t>3.3.4.3.</t>
        </r>
        <r>
          <rPr>
            <sz val="9"/>
            <color indexed="81"/>
            <rFont val="Tahoma"/>
            <family val="2"/>
            <charset val="186"/>
          </rPr>
          <t xml:space="preserve"> Sudaryti palankias sąlygas kino meno plėtotei įkuriant kino biurą ir kino centrą Kultūros fabrike</t>
        </r>
      </text>
    </comment>
    <comment ref="K20" authorId="0" shapeId="0">
      <text>
        <r>
          <rPr>
            <sz val="9"/>
            <color indexed="81"/>
            <rFont val="Tahoma"/>
            <family val="2"/>
            <charset val="186"/>
          </rPr>
          <t>SVV subjektai, įsikūrę ir veikę  inkubatoriuje ne trumpiau nei 6 mėn. bei gaunantys sutartimi numatytas lengvatines inkubavimo paslaugas</t>
        </r>
      </text>
    </comment>
    <comment ref="K21" authorId="0" shapeId="0">
      <text>
        <r>
          <rPr>
            <sz val="9"/>
            <color indexed="81"/>
            <rFont val="Tahoma"/>
            <family val="2"/>
            <charset val="186"/>
          </rPr>
          <t>Vidinių inkubatoriaus verslumo/mentorystės konsultacijų renginių skaičius SVV subjektams per metus (nemokamų, ne trumpesnių nei 2 ak.val.)</t>
        </r>
      </text>
    </comment>
    <comment ref="L22" authorId="0" shapeId="0">
      <text>
        <r>
          <rPr>
            <sz val="9"/>
            <color indexed="81"/>
            <rFont val="Tahoma"/>
            <family val="2"/>
            <charset val="186"/>
          </rPr>
          <t xml:space="preserve">Pasirašyta sutartis: 2017 m. įsigyta 10 vnt.įrangos gėlių pardavimui, 2018 m. bus įsigyta 26 vnt.  įrangos daržovių pardavimui
</t>
        </r>
      </text>
    </comment>
    <comment ref="E29" authorId="0" shapeId="0">
      <text>
        <r>
          <rPr>
            <b/>
            <sz val="9"/>
            <color indexed="81"/>
            <rFont val="Tahoma"/>
            <family val="2"/>
            <charset val="186"/>
          </rPr>
          <t>KSP 3.1.4.3.</t>
        </r>
        <r>
          <rPr>
            <sz val="9"/>
            <color indexed="81"/>
            <rFont val="Tahoma"/>
            <family val="2"/>
            <charset val="186"/>
          </rPr>
          <t xml:space="preserve">
Didinti Klaipėdos miesto pasiekiamumą įvairiomis transporto rūšimis </t>
        </r>
      </text>
    </comment>
    <comment ref="E31"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 ref="E34" authorId="0" shapeId="0">
      <text>
        <r>
          <rPr>
            <b/>
            <sz val="9"/>
            <color indexed="81"/>
            <rFont val="Tahoma"/>
            <family val="2"/>
            <charset val="186"/>
          </rPr>
          <t xml:space="preserve">KSP 3.1.4.1 </t>
        </r>
        <r>
          <rPr>
            <sz val="9"/>
            <color indexed="81"/>
            <rFont val="Tahoma"/>
            <family val="2"/>
            <charset val="186"/>
          </rPr>
          <t xml:space="preserve">Atnaujinti ir įgyvendinti miesto rinkodaros strategiją atsižvelgiant į stebėsenos rezultatus ir aktualius pokyčius rinkose 
</t>
        </r>
      </text>
    </comment>
    <comment ref="K43" authorId="0" shapeId="0">
      <text>
        <r>
          <rPr>
            <b/>
            <sz val="9"/>
            <color indexed="81"/>
            <rFont val="Tahoma"/>
            <family val="2"/>
            <charset val="186"/>
          </rPr>
          <t xml:space="preserve">Projekto veiklos: </t>
        </r>
        <r>
          <rPr>
            <sz val="9"/>
            <color indexed="81"/>
            <rFont val="Tahoma"/>
            <family val="2"/>
            <charset val="186"/>
          </rPr>
          <t xml:space="preserve">
1 veiklos paketas – projekto valdymas ir koordinavimas;
2 veiklos paketas – projekto komunikacija ir viešinimas (projekto interneto svetainės sukūrimas, socialinių tinklų sukūrimas ir valdymas; projekto renginių organizavimas, projekto veiklų viešinimas);
3 veiklos paketas – „Edu-green“ (parengiamieji darbai organizuojant tarptautines stovyklas ir technines olimpiadas, tokie kaip:  smulkaus ir vidutinio verslo poreikių analizė, e-platformos sukūrimas, stažuočių programos parengimas);
4 veiklos paketas – „Žaliosios stovyklos“ (tarptautinių stovyklų organizavimas suvedant inžinerinės krypties studentus su žaliosios ir mėlynosios ekonomikos smulkaus ir vidutinio verslo atstovais);
5 veiklos paketas – olimpiados „Technolympics“  (tarptautinių olimpiadų organizavimas, įtraukiant inžinerinės krypties studentus ir žaliosios ir mėlynosios ekonomikos smulkaus ir vidutinio verslo atstovus);
6 veiklos paketas – Žaliosios ateities rezultatai (stovyklų ir olimpiadų gairių parengimas, gerosios praktikos parengimas, tiriamąją, mokslinę veiklą vykdančių įstaigų ir verslo bendradarbiavimo skatinimas)
</t>
        </r>
      </text>
    </comment>
    <comment ref="N43" authorId="0" shapeId="0">
      <text>
        <r>
          <rPr>
            <b/>
            <sz val="9"/>
            <color indexed="81"/>
            <rFont val="Tahoma"/>
            <family val="2"/>
            <charset val="186"/>
          </rPr>
          <t>Projekto terminas</t>
        </r>
        <r>
          <rPr>
            <sz val="9"/>
            <color indexed="81"/>
            <rFont val="Tahoma"/>
            <family val="2"/>
            <charset val="186"/>
          </rPr>
          <t xml:space="preserve">
Projekto trukmė – 36 mėnesiai, numatoma projekto veiklų pradžia – 2018 m. liepos mėn. 25 d., projekto pabaiga – 2021 m. liepa</t>
        </r>
      </text>
    </comment>
  </commentList>
</comments>
</file>

<file path=xl/comments2.xml><?xml version="1.0" encoding="utf-8"?>
<comments xmlns="http://schemas.openxmlformats.org/spreadsheetml/2006/main">
  <authors>
    <author>Audra Cepiene</author>
  </authors>
  <commentList>
    <comment ref="E19" authorId="0" shapeId="0">
      <text>
        <r>
          <rPr>
            <b/>
            <sz val="9"/>
            <color indexed="81"/>
            <rFont val="Tahoma"/>
            <family val="2"/>
            <charset val="186"/>
          </rPr>
          <t>3.3.4.1</t>
        </r>
        <r>
          <rPr>
            <sz val="9"/>
            <color indexed="81"/>
            <rFont val="Tahoma"/>
            <family val="2"/>
            <charset val="186"/>
          </rPr>
          <t xml:space="preserve">
Įkurti kūrybinio verslo inkubatorių Kultūros fabrike, siekiant plėtoti kūrybinių  ir kultūrinių industrijų veiklą;
</t>
        </r>
        <r>
          <rPr>
            <b/>
            <sz val="9"/>
            <color indexed="81"/>
            <rFont val="Tahoma"/>
            <family val="2"/>
            <charset val="186"/>
          </rPr>
          <t>3.3.4.3.</t>
        </r>
        <r>
          <rPr>
            <sz val="9"/>
            <color indexed="81"/>
            <rFont val="Tahoma"/>
            <family val="2"/>
            <charset val="186"/>
          </rPr>
          <t xml:space="preserve"> Sudaryti palankias sąlygas kino meno plėtotei įkuriant kino biurą ir kino centrą Kultūros fabrike</t>
        </r>
      </text>
    </comment>
    <comment ref="M20" authorId="0" shapeId="0">
      <text>
        <r>
          <rPr>
            <sz val="9"/>
            <color indexed="81"/>
            <rFont val="Tahoma"/>
            <family val="2"/>
            <charset val="186"/>
          </rPr>
          <t>SVV subjektai, įsikūrę ir veikę  inkubatoriuje ne trumpiau nei 6 mėn. bei gaunantys sutartimi numatytas lengvatines inkubavimo paslaugas</t>
        </r>
      </text>
    </comment>
    <comment ref="M21" authorId="0" shapeId="0">
      <text>
        <r>
          <rPr>
            <sz val="9"/>
            <color indexed="81"/>
            <rFont val="Tahoma"/>
            <family val="2"/>
            <charset val="186"/>
          </rPr>
          <t>Vidinių inkubatoriaus verslumo/mentorystės konsultacijų renginių skaičius SVV subjektams per metus (nemokamų, ne trumpesnių nei 2 ak.val.)</t>
        </r>
      </text>
    </comment>
    <comment ref="N22" authorId="0" shapeId="0">
      <text>
        <r>
          <rPr>
            <sz val="9"/>
            <color indexed="81"/>
            <rFont val="Tahoma"/>
            <family val="2"/>
            <charset val="186"/>
          </rPr>
          <t xml:space="preserve">Pasirašyta sutartis: 2017 m. įsigyta 10 vnt.įrangos gėlių pardavimui, 2018 m. bus įsigyta 26 vnt.  įrangos daržovių pardavimui
</t>
        </r>
      </text>
    </comment>
    <comment ref="E29" authorId="0" shapeId="0">
      <text>
        <r>
          <rPr>
            <b/>
            <sz val="9"/>
            <color indexed="81"/>
            <rFont val="Tahoma"/>
            <family val="2"/>
            <charset val="186"/>
          </rPr>
          <t>KSP 3.1.4.3.</t>
        </r>
        <r>
          <rPr>
            <sz val="9"/>
            <color indexed="81"/>
            <rFont val="Tahoma"/>
            <family val="2"/>
            <charset val="186"/>
          </rPr>
          <t xml:space="preserve">
Didinti Klaipėdos miesto pasiekiamumą įvairiomis transporto rūšimis </t>
        </r>
      </text>
    </comment>
    <comment ref="E31"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 ref="E34" authorId="0" shapeId="0">
      <text>
        <r>
          <rPr>
            <b/>
            <sz val="9"/>
            <color indexed="81"/>
            <rFont val="Tahoma"/>
            <family val="2"/>
            <charset val="186"/>
          </rPr>
          <t xml:space="preserve">KSP 3.1.4.1 </t>
        </r>
        <r>
          <rPr>
            <sz val="9"/>
            <color indexed="81"/>
            <rFont val="Tahoma"/>
            <family val="2"/>
            <charset val="186"/>
          </rPr>
          <t xml:space="preserve">Atnaujinti ir įgyvendinti miesto rinkodaros strategiją atsižvelgiant į stebėsenos rezultatus ir aktualius pokyčius rinkose 
</t>
        </r>
      </text>
    </comment>
    <comment ref="M45" authorId="0" shapeId="0">
      <text>
        <r>
          <rPr>
            <b/>
            <sz val="9"/>
            <color indexed="81"/>
            <rFont val="Tahoma"/>
            <family val="2"/>
            <charset val="186"/>
          </rPr>
          <t xml:space="preserve">Projekto veiklos: </t>
        </r>
        <r>
          <rPr>
            <sz val="9"/>
            <color indexed="81"/>
            <rFont val="Tahoma"/>
            <family val="2"/>
            <charset val="186"/>
          </rPr>
          <t xml:space="preserve">
1 veiklos paketas – projekto valdymas ir koordinavimas;
2 veiklos paketas – projekto komunikacija ir viešinimas (projekto interneto svetainės sukūrimas, socialinių tinklų sukūrimas ir valdymas; projekto renginių organizavimas, projekto veiklų viešinimas);
3 veiklos paketas – „Edu-green“ (parengiamieji darbai organizuojant tarptautines stovyklas ir technines olimpiadas, tokie kaip:  smulkaus ir vidutinio verslo poreikių analizė, e-platformos sukūrimas, stažuočių programos parengimas);
4 veiklos paketas – „Žaliosios stovyklos“ (tarptautinių stovyklų organizavimas suvedant inžinerinės krypties studentus su žaliosios ir mėlynosios ekonomikos smulkaus ir vidutinio verslo atstovais);
5 veiklos paketas – olimpiados „Technolympics“  (tarptautinių olimpiadų organizavimas, įtraukiant inžinerinės krypties studentus ir žaliosios ir mėlynosios ekonomikos smulkaus ir vidutinio verslo atstovus);
6 veiklos paketas – Žaliosios ateities rezultatai (stovyklų ir olimpiadų gairių parengimas, gerosios praktikos parengimas, tiriamąją, mokslinę veiklą vykdančių įstaigų ir verslo bendradarbiavimo skatinimas)
</t>
        </r>
      </text>
    </comment>
    <comment ref="P45" authorId="0" shapeId="0">
      <text>
        <r>
          <rPr>
            <b/>
            <sz val="9"/>
            <color indexed="81"/>
            <rFont val="Tahoma"/>
            <family val="2"/>
            <charset val="186"/>
          </rPr>
          <t>Projekto terminas</t>
        </r>
        <r>
          <rPr>
            <sz val="9"/>
            <color indexed="81"/>
            <rFont val="Tahoma"/>
            <family val="2"/>
            <charset val="186"/>
          </rPr>
          <t xml:space="preserve">
Projekto trukmė – 36 mėnesiai, numatoma projekto veiklų pradžia – 2018 m. liepos mėn. 25 d., projekto pabaiga – 2021 m. liepa</t>
        </r>
      </text>
    </comment>
    <comment ref="H56" authorId="0" shapeId="0">
      <text>
        <r>
          <rPr>
            <b/>
            <sz val="9"/>
            <color indexed="81"/>
            <rFont val="Tahoma"/>
            <family val="2"/>
            <charset val="186"/>
          </rPr>
          <t xml:space="preserve">454,5
</t>
        </r>
        <r>
          <rPr>
            <sz val="9"/>
            <color indexed="81"/>
            <rFont val="Tahoma"/>
            <family val="2"/>
            <charset val="186"/>
          </rPr>
          <t xml:space="preserve">
</t>
        </r>
      </text>
    </comment>
    <comment ref="I56" authorId="0" shapeId="0">
      <text>
        <r>
          <rPr>
            <b/>
            <sz val="9"/>
            <color indexed="81"/>
            <rFont val="Tahoma"/>
            <family val="2"/>
            <charset val="186"/>
          </rPr>
          <t xml:space="preserve">454,5
</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Indre Buteniene</author>
  </authors>
  <commentList>
    <comment ref="F18" authorId="0" shapeId="0">
      <text>
        <r>
          <rPr>
            <b/>
            <sz val="9"/>
            <color indexed="81"/>
            <rFont val="Tahoma"/>
            <family val="2"/>
            <charset val="186"/>
          </rPr>
          <t>3.3.4.1</t>
        </r>
        <r>
          <rPr>
            <sz val="9"/>
            <color indexed="81"/>
            <rFont val="Tahoma"/>
            <family val="2"/>
            <charset val="186"/>
          </rPr>
          <t xml:space="preserve">
Įkurti kūrybinio verslo inkubatorių Kultūros fabrike, siekiant plėtoti kūrybinių  ir kultūrinių industrijų veiklą;
</t>
        </r>
        <r>
          <rPr>
            <b/>
            <sz val="9"/>
            <color indexed="81"/>
            <rFont val="Tahoma"/>
            <family val="2"/>
            <charset val="186"/>
          </rPr>
          <t>3.3.4.3.</t>
        </r>
        <r>
          <rPr>
            <sz val="9"/>
            <color indexed="81"/>
            <rFont val="Tahoma"/>
            <family val="2"/>
            <charset val="186"/>
          </rPr>
          <t xml:space="preserve"> Sudaryti palankias sąlygas kino meno plėtotei įkuriant kino biurą ir kino centrą Kultūros fabrike</t>
        </r>
      </text>
    </comment>
    <comment ref="S19" authorId="0" shapeId="0">
      <text>
        <r>
          <rPr>
            <sz val="9"/>
            <color indexed="81"/>
            <rFont val="Tahoma"/>
            <family val="2"/>
            <charset val="186"/>
          </rPr>
          <t>SVV subjektai, įsikūrę ir veikę  inkubatoriuje ne trumpiau nei 6 mėn. bei gaunantys sutartimi numatytas lengvatines inkubavimo paslaugas</t>
        </r>
      </text>
    </comment>
    <comment ref="S20" authorId="0" shapeId="0">
      <text>
        <r>
          <rPr>
            <sz val="9"/>
            <color indexed="81"/>
            <rFont val="Tahoma"/>
            <family val="2"/>
            <charset val="186"/>
          </rPr>
          <t>Vidinių inkubatoriaus verslumo/mentorystės konsultacijų renginių skaičius SVV subjektams per metus (nemokamų, ne trumpesnių nei 2 ak.val.)</t>
        </r>
      </text>
    </comment>
    <comment ref="T21" authorId="0" shapeId="0">
      <text>
        <r>
          <rPr>
            <sz val="9"/>
            <color indexed="81"/>
            <rFont val="Tahoma"/>
            <family val="2"/>
            <charset val="186"/>
          </rPr>
          <t xml:space="preserve">Įsigyta gėlinių įrangos 10 vnt.
</t>
        </r>
      </text>
    </comment>
    <comment ref="U21" authorId="0" shapeId="0">
      <text>
        <r>
          <rPr>
            <sz val="9"/>
            <color indexed="81"/>
            <rFont val="Tahoma"/>
            <family val="2"/>
            <charset val="186"/>
          </rPr>
          <t xml:space="preserve">Pasirašyta sutartis: 2017 m. įsigyta 10 vnt.įrangos gėlių pardavimui, 2018 m. bus įsigyta 26 vnt.  stendų daržovių pardavimui
</t>
        </r>
      </text>
    </comment>
    <comment ref="F24" authorId="0" shapeId="0">
      <text>
        <r>
          <rPr>
            <b/>
            <sz val="9"/>
            <color indexed="81"/>
            <rFont val="Tahoma"/>
            <family val="2"/>
            <charset val="186"/>
          </rPr>
          <t>3.3.4.1</t>
        </r>
        <r>
          <rPr>
            <sz val="9"/>
            <color indexed="81"/>
            <rFont val="Tahoma"/>
            <family val="2"/>
            <charset val="186"/>
          </rPr>
          <t xml:space="preserve">
Įkurti kūrybinio verslo inkubatorių Kultūros fabrike, siekiant plėtoti kūrybinių  ir kultūrinių industrijų veiklą;
</t>
        </r>
        <r>
          <rPr>
            <b/>
            <sz val="9"/>
            <color indexed="81"/>
            <rFont val="Tahoma"/>
            <family val="2"/>
            <charset val="186"/>
          </rPr>
          <t>3.3.4.3.</t>
        </r>
        <r>
          <rPr>
            <sz val="9"/>
            <color indexed="81"/>
            <rFont val="Tahoma"/>
            <family val="2"/>
            <charset val="186"/>
          </rPr>
          <t xml:space="preserve"> Sudaryti palankias sąlygas kino meno plėtotei įkuriant kino biurą ir kino centrą Kultūros fabrike</t>
        </r>
      </text>
    </comment>
    <comment ref="F32" authorId="0" shapeId="0">
      <text>
        <r>
          <rPr>
            <b/>
            <sz val="9"/>
            <color indexed="81"/>
            <rFont val="Tahoma"/>
            <family val="2"/>
            <charset val="186"/>
          </rPr>
          <t>KSP 3.1.4.3.</t>
        </r>
        <r>
          <rPr>
            <sz val="9"/>
            <color indexed="81"/>
            <rFont val="Tahoma"/>
            <family val="2"/>
            <charset val="186"/>
          </rPr>
          <t xml:space="preserve">
Didinti Klaipėdos miesto pasiekiamumą įvairiomis transporto rūšimis </t>
        </r>
      </text>
    </comment>
    <comment ref="F34"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 ref="F37" authorId="0" shapeId="0">
      <text>
        <r>
          <rPr>
            <b/>
            <sz val="9"/>
            <color indexed="81"/>
            <rFont val="Tahoma"/>
            <family val="2"/>
            <charset val="186"/>
          </rPr>
          <t xml:space="preserve">KSP 3.1.4.1 </t>
        </r>
        <r>
          <rPr>
            <sz val="9"/>
            <color indexed="81"/>
            <rFont val="Tahoma"/>
            <family val="2"/>
            <charset val="186"/>
          </rPr>
          <t xml:space="preserve">Atnaujinti ir įgyvendinti miesto rinkodaros strategiją atsižvelgiant į stebėsenos rezultatus ir aktualius pokyčius rinkose 
</t>
        </r>
      </text>
    </comment>
    <comment ref="J40" authorId="1" shapeId="0">
      <text>
        <r>
          <rPr>
            <sz val="9"/>
            <color indexed="81"/>
            <rFont val="Tahoma"/>
            <family val="2"/>
            <charset val="186"/>
          </rPr>
          <t>(VšĮ Klaipėdos universitetas, UAB Klaipėdos laisvosios ekonominės zonos valdymo bendrovė, Klaipėdos pramonininkų asociacija, Klaipėdos pramonės, prekybos ir amatų rūmai, Klaipėdos miesto savivaldybė)</t>
        </r>
      </text>
    </comment>
    <comment ref="F47"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 ref="K59" authorId="0" shapeId="0">
      <text>
        <r>
          <rPr>
            <b/>
            <sz val="9"/>
            <color indexed="81"/>
            <rFont val="Tahoma"/>
            <family val="2"/>
            <charset val="186"/>
          </rPr>
          <t xml:space="preserve">445,8
</t>
        </r>
        <r>
          <rPr>
            <sz val="9"/>
            <color indexed="81"/>
            <rFont val="Tahoma"/>
            <family val="2"/>
            <charset val="186"/>
          </rPr>
          <t xml:space="preserve">
</t>
        </r>
      </text>
    </comment>
    <comment ref="L59" authorId="0" shapeId="0">
      <text>
        <r>
          <rPr>
            <b/>
            <sz val="9"/>
            <color indexed="81"/>
            <rFont val="Tahoma"/>
            <family val="2"/>
            <charset val="186"/>
          </rPr>
          <t>445,8</t>
        </r>
        <r>
          <rPr>
            <sz val="9"/>
            <color indexed="81"/>
            <rFont val="Tahoma"/>
            <family val="2"/>
            <charset val="186"/>
          </rPr>
          <t xml:space="preserve">
</t>
        </r>
      </text>
    </comment>
  </commentList>
</comments>
</file>

<file path=xl/sharedStrings.xml><?xml version="1.0" encoding="utf-8"?>
<sst xmlns="http://schemas.openxmlformats.org/spreadsheetml/2006/main" count="439" uniqueCount="134">
  <si>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</si>
  <si>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</si>
  <si>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</si>
  <si>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</si>
  <si>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</si>
  <si>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</si>
  <si>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</si>
  <si>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</si>
  <si>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</si>
  <si>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</si>
  <si>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</si>
  <si>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</si>
  <si>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</si>
  <si>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</si>
  <si>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</si>
  <si>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</si>
  <si>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</si>
  <si>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Iš viso  veiklos planui: </t>
  </si>
  <si>
    <t xml:space="preserve"> TIKSLŲ, UŽDAVINIŲ, PRIEMONIŲ, PRIEMONIŲ IŠLAIDŲ IR PRODUKTO KRITERIJŲ SUVESTINĖ</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</si>
  <si>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</si>
  <si>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</si>
  <si>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</si>
  <si>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t>SB</t>
  </si>
  <si>
    <t>03</t>
  </si>
  <si>
    <t>Strateginis tikslas 01. Didinti miesto konkurencingumą, kryptingai vystant infrastruktūrą ir sudarant palankias sąlygas verslui</t>
  </si>
  <si>
    <t>Skatinti Klaipėdos miesto gyventojų verslumą</t>
  </si>
  <si>
    <t>Kurti kokybišką ir efektyvią paramos smulkiajam ir vidutiniam verslui sistemą</t>
  </si>
  <si>
    <t>Formuoti verslui ir investicijoms patrauklų miesto įvaizdį</t>
  </si>
  <si>
    <t>5</t>
  </si>
  <si>
    <t>P. 3.1.1.1, P3.1.1.2</t>
  </si>
  <si>
    <t>Projektų, gerinančių smulkiojo ir vidutinio verslo sąlygas Klaipėdos mieste, įgyvendinimas</t>
  </si>
  <si>
    <t>SMULKIOJO IR VIDUTINIO VERSLO PLĖTROS PROGRAMOS (NR. 04)</t>
  </si>
  <si>
    <t>Veiklos plano tikslo kodas</t>
  </si>
  <si>
    <t>Papriemonės kodas</t>
  </si>
  <si>
    <t>Vykdytojas (skyrius / asmuo)</t>
  </si>
  <si>
    <t>IED Tarptautinių ryšių, verslo plėtros ir turizmo sk.</t>
  </si>
  <si>
    <t>Kt</t>
  </si>
  <si>
    <r>
      <t xml:space="preserve">Kitos lėšos </t>
    </r>
    <r>
      <rPr>
        <b/>
        <sz val="10"/>
        <rFont val="Times New Roman"/>
        <family val="1"/>
        <charset val="186"/>
      </rPr>
      <t>Kt</t>
    </r>
  </si>
  <si>
    <r>
      <t>Klaipėdos valstybinio jūrų uosto lėšos</t>
    </r>
    <r>
      <rPr>
        <b/>
        <sz val="10"/>
        <rFont val="Times New Roman"/>
        <family val="1"/>
        <charset val="186"/>
      </rPr>
      <t xml:space="preserve"> KVJUD</t>
    </r>
  </si>
  <si>
    <t>P3.3.4.1, P3.3.4.3</t>
  </si>
  <si>
    <t>P3.1.4.3</t>
  </si>
  <si>
    <t>Klaipėdos regiono oro uosto rinkodaros priemonių rėmimas</t>
  </si>
  <si>
    <t>04 Smulkiojo ir vidutinio verslo plėtros programa</t>
  </si>
  <si>
    <t>Planas</t>
  </si>
  <si>
    <t>Klaipėdos ekonominės plėtros strategijos parengimas</t>
  </si>
  <si>
    <t>P3.1.4.1</t>
  </si>
  <si>
    <t>Parengta strategija, vnt.</t>
  </si>
  <si>
    <t>tūkst. Eur</t>
  </si>
  <si>
    <t>Kūrybinio inkubatoriaus Kultūros fabriko veiklos programos įgyvendinimas</t>
  </si>
  <si>
    <t>Apskaitos kodas</t>
  </si>
  <si>
    <t>04.010104</t>
  </si>
  <si>
    <t>04.010203</t>
  </si>
  <si>
    <t>04.020106</t>
  </si>
  <si>
    <t>2016 m. asignavimų plano pakeitimas</t>
  </si>
  <si>
    <t>2019-ųjų metų lėšų projektas</t>
  </si>
  <si>
    <t>Iš viso</t>
  </si>
  <si>
    <t>Išlaidoms</t>
  </si>
  <si>
    <t>Turtui įsigyti ir finansiniams įsipareigojimams vykdyti</t>
  </si>
  <si>
    <t>Iš jų darbo užmokesčiui</t>
  </si>
  <si>
    <t>2017-ieji metai</t>
  </si>
  <si>
    <t>2018-ieji metai</t>
  </si>
  <si>
    <t>2019-ieji metai</t>
  </si>
  <si>
    <t>Aiškinamojo rašto priedas Nr.3</t>
  </si>
  <si>
    <t>2016-ųjų metų asignavi-mų planas</t>
  </si>
  <si>
    <t>2017-ųjų metų asignavimų planas</t>
  </si>
  <si>
    <t>Organizuota užsienio žurnalistų vizitų į Klaipėdą, vnt.</t>
  </si>
  <si>
    <t xml:space="preserve">Prekybos įrangos formų ir vizualinės išvaizdos suvienodinimas </t>
  </si>
  <si>
    <t>Miesto rinkodaros priemonių vykdymas</t>
  </si>
  <si>
    <t>Investuoti skatinančių priemonių vykdymas</t>
  </si>
  <si>
    <t>Organizuota tarptautinė paroda INWEST, vnt.</t>
  </si>
  <si>
    <t>Įgyvendinti projektai, gerinantys smulkiojo ir vidutinio verslo (SVV) sąlygas, vnt.</t>
  </si>
  <si>
    <t>Įsikūrusių SVV subjektų, naujai susikūrusių SVV subjektų skaičius</t>
  </si>
  <si>
    <t>10/4</t>
  </si>
  <si>
    <t>60</t>
  </si>
  <si>
    <t>Organizuota viešų kultūros, meno ir verslumo renginių skaičius per metus (be kino)</t>
  </si>
  <si>
    <t>350</t>
  </si>
  <si>
    <t>Įsigyta prekybos įrangos, vnt.</t>
  </si>
  <si>
    <t>Organizuota renginių, skirtų verslumui skatinti, vnt.</t>
  </si>
  <si>
    <t>Inkubatoriaus biurų, studijų užimtumas (1077 m²), proc.</t>
  </si>
  <si>
    <t>Parengtas ir išplatintas leidinys investuotojams, tūkst. egz.</t>
  </si>
  <si>
    <t>Pritraukti į Klaipėdos miestą vietos ir užsienio investicijų</t>
  </si>
  <si>
    <t>Teikiama prekybos įrangos aptarnavimo paslauga, kartai</t>
  </si>
  <si>
    <t>2017 m. patvirtintas asignavimų planas*</t>
  </si>
  <si>
    <t>Paskutinis 2017 m. asignavimų plano pakeitimas**</t>
  </si>
  <si>
    <t>2020-ieji metai</t>
  </si>
  <si>
    <t xml:space="preserve">* pagal Klaipėdos miesto savivaldybės tarybos 2016 m. gruodžio 22 d. sprendimą Nr. T2-290 ir administracijos direktoriaus 2017-03-14 įsakymą AD1-642
</t>
  </si>
  <si>
    <t>Lėšų poreikis biudžetiniams 
2018-iesiems metams</t>
  </si>
  <si>
    <t>2020-ųjų metų lėšų projektas</t>
  </si>
  <si>
    <t>Organizuota renginių, vnt.</t>
  </si>
  <si>
    <t>1</t>
  </si>
  <si>
    <t>10</t>
  </si>
  <si>
    <t>15</t>
  </si>
  <si>
    <t>18</t>
  </si>
  <si>
    <t>20</t>
  </si>
  <si>
    <t>Sukurta informacinė sistema užsienio ir vietos verslininkų įsikūrimui Klaipėdoje, vnt.</t>
  </si>
  <si>
    <t xml:space="preserve">Parengtas paketas, vnt. </t>
  </si>
  <si>
    <t>Investicijų pritraukimo skatinimas</t>
  </si>
  <si>
    <t xml:space="preserve">Smulkiojo ir vidutinio verslo sistemos skatinimas </t>
  </si>
  <si>
    <t>IED Licencijų, leidimų ir vartotojų teisių apsaugos sk.</t>
  </si>
  <si>
    <t>IED Tarptautinių ryšių, verslo plėtros ir turizmo sk</t>
  </si>
  <si>
    <t>SB(L)</t>
  </si>
  <si>
    <t>**  pagal Klaipėdos miesto savivaldybės tarybos 2016 m. gruodžio 22 d. sprendimą Nr. T2-290 ir administracijos direktoriaus 2017-03-14 įsakymą AD1-642</t>
  </si>
  <si>
    <t xml:space="preserve">2018-ųjų metų asignavimų planas
</t>
  </si>
  <si>
    <t>26</t>
  </si>
  <si>
    <t>Parengta ir patvirtinta tvarka, vnt.</t>
  </si>
  <si>
    <t>Inkubuojamų smulkiojo ir vidutinio verslo subjektų, skaičius</t>
  </si>
  <si>
    <t>Suteikta nemokamų konsultacijų  smulkiojo ir vidutinio verslo  subjektams per metu, skaičius</t>
  </si>
  <si>
    <t>Pritraukta skrydžių krypčių į Klaipėdos regiono oro uostą, vnt.</t>
  </si>
  <si>
    <t>Informacinių technologijų srityje dirbančių įmonių pritraukimas į Klaipėdos miestą</t>
  </si>
  <si>
    <t>Atnaujinta verslo stebėsenos sistema, kartai per metus</t>
  </si>
  <si>
    <t>Organizuota renginių, skirtų verslumui bei investavimo galimybėms skatinti, vnt.</t>
  </si>
  <si>
    <t>12</t>
  </si>
  <si>
    <t>Miesto ekonominės plėtros galimybių pristatymas interneto portaluose</t>
  </si>
  <si>
    <t xml:space="preserve">Viešųjų paslaugų smulkiojo ir vidutinio verslo subjektams teikimas verslo inkubatoriuje </t>
  </si>
  <si>
    <t>Sukurta ir viešinama informacinių vienetų (publikacijų, video reportažų, fotogalerijų, video transliacijų ir reklaminių skydelių) respublikinėse interneto naujienų portaluose ir interneto naujienų portalų Facebook paskyrose, kartai per metus</t>
  </si>
  <si>
    <t>Suteikta nemokamų konsultacijų  smulkiojo ir vidutinio verslo  subjektams per metus, skaičius</t>
  </si>
  <si>
    <t>Sukurta ir viešinama informacinių vienetų (publikacijų, vaizdo reportažų, fotogalerijų, vaizdo transliacijų ir reklaminių skydelių) respublikinėse interneto naujienų portaluose ir interneto naujienų portalų „Facebook“ paskyrose, kartai per metus</t>
  </si>
  <si>
    <t>2018-ųjų metų asignavi-mų planas</t>
  </si>
  <si>
    <t>2019-ųjų m. lėšų projek-tas</t>
  </si>
  <si>
    <t>2020-ųjų m. lėšų projek-tas</t>
  </si>
  <si>
    <t>__________________________</t>
  </si>
  <si>
    <t xml:space="preserve">Klaipėdos miesto savivaldybės smulkiojo ir vidutinio         verslo plėtros programos (Nr. 04) aprašymo                                                   priedas
</t>
  </si>
  <si>
    <r>
      <t xml:space="preserve">2018–2020 M. KLAIPĖDOS MIESTO SAVIVALDYBĖS </t>
    </r>
    <r>
      <rPr>
        <b/>
        <sz val="11"/>
        <rFont val="Times New Roman"/>
        <family val="1"/>
        <charset val="186"/>
      </rPr>
      <t xml:space="preserve">            </t>
    </r>
  </si>
  <si>
    <r>
      <t xml:space="preserve">2017–2020 M. KLAIPĖDOS MIESTO SAVIVALDYBĖS      </t>
    </r>
    <r>
      <rPr>
        <b/>
        <sz val="11"/>
        <rFont val="Times New Roman"/>
        <family val="1"/>
        <charset val="186"/>
      </rPr>
      <t xml:space="preserve">            </t>
    </r>
  </si>
  <si>
    <t>2018-ųjų metų asignavimų planas</t>
  </si>
  <si>
    <t>Siūlomas keisti 2018-ųjų metų asignavimų planas</t>
  </si>
  <si>
    <t>Skirtumas</t>
  </si>
  <si>
    <t>Paaiškinimas</t>
  </si>
  <si>
    <t>Lyginamasis variantas</t>
  </si>
  <si>
    <t>Siūlomas keisti 2018 metų  asignavimų planas</t>
  </si>
  <si>
    <t>Įgyvendintas projektas, vnt.</t>
  </si>
  <si>
    <t xml:space="preserve">Projekto „Statykime tiltus žaliųjų technologijų ateičiai (SB BRIDGE)“ įgyvendinimas </t>
  </si>
  <si>
    <r>
      <t xml:space="preserve">Reikalinga įtraukti naują projektą, kurio tikslai ir veiklos prisideda prie Klaipėdos miesto ekonominės plėtros strategijos iki 2030  m. įgyvendinimo. Viešoji įstaiga “Klaipėda ID” kartu su Klaipėdos universitetu  ir kitais partneriais iš Vokietijos, Lenkijos, Švedijos ir Danijos teikė projekto paraišką  (liet. "Statykime tiltus žaliųjų technologijų ateičiai (SB BRIDGE)” ) Interreg Pietų Baltijos bendradarbiavimo per sieną programai. </t>
    </r>
    <r>
      <rPr>
        <b/>
        <sz val="10"/>
        <rFont val="Times New Roman"/>
        <family val="1"/>
        <charset val="186"/>
      </rPr>
      <t xml:space="preserve">Projekto tikslai </t>
    </r>
    <r>
      <rPr>
        <sz val="10"/>
        <rFont val="Times New Roman"/>
        <family val="1"/>
      </rPr>
      <t xml:space="preserve">– padidinti dirbančiųjų skaičių žaliosios ir mėlynosios ekonomikos sektoriuose  Pietų Baltijos programos teritorijoje vykdant bendras projekto veiklas bei pagerinti  žaliosios ir mėlynosios ekonomikos potencialios darbo jėgos kvalifikaciją ir motyvaciją. </t>
    </r>
    <r>
      <rPr>
        <b/>
        <sz val="10"/>
        <rFont val="Times New Roman"/>
        <family val="1"/>
        <charset val="186"/>
      </rPr>
      <t xml:space="preserve">Projekto trukmė </t>
    </r>
    <r>
      <rPr>
        <sz val="10"/>
        <rFont val="Times New Roman"/>
        <family val="1"/>
      </rPr>
      <t xml:space="preserve">– 36 mėnesiai, numatoma projekto veiklų pradžia – 2018 m. liepos mėn. 25 d., projekto pabaiga – 2021 m. liepa. </t>
    </r>
    <r>
      <rPr>
        <b/>
        <sz val="10"/>
        <rFont val="Times New Roman"/>
        <family val="1"/>
        <charset val="186"/>
      </rPr>
      <t>Projekto veiklomis</t>
    </r>
    <r>
      <rPr>
        <sz val="10"/>
        <rFont val="Times New Roman"/>
        <family val="1"/>
      </rPr>
      <t xml:space="preserve"> bus siekiama sudominti jaunus žmones žaliųjų ir mėlynųjų technologijų studijomis, supažindinti su studijų galimybėmis bei padėti studentams užmegzti ryšius su smulkaus ir vidutinio verslo atstovais. Projekto finansinė apimtis – 148 850 eur, savivaldybės prisidėjimas sudarytų  22 327,5 Eur per trejus metus.
</t>
    </r>
  </si>
  <si>
    <t>______________________________________________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</si>
</sst>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6">
    <font>
      <sz val="10"/>
      <name val="Arial"/>
      <charset val="186"/>
    </font>
    <font>
      <sz val="10"/>
      <name val="Times New Roman"/>
      <family val="1"/>
      <charset val="186"/>
    </font>
    <font>
      <b/>
      <sz val="10"/>
      <name val="Times New Roman"/>
      <family val="1"/>
      <charset val="186"/>
    </font>
    <font>
      <sz val="10"/>
      <name val="TimesLT"/>
      <charset val="186"/>
    </font>
    <font>
      <sz val="10"/>
      <name val="Arial"/>
      <family val="2"/>
      <charset val="186"/>
    </font>
    <font>
      <b/>
      <sz val="10"/>
      <name val="Times New Roman"/>
      <family val="1"/>
      <charset val="204"/>
    </font>
    <font>
      <sz val="8"/>
      <name val="Times New Roman"/>
      <family val="1"/>
    </font>
    <font>
      <sz val="10"/>
      <name val="Times New Roman"/>
      <family val="1"/>
    </font>
    <font>
      <sz val="9"/>
      <color indexed="81"/>
      <name val="Tahoma"/>
      <family val="2"/>
      <charset val="186"/>
    </font>
    <font>
      <b/>
      <sz val="9"/>
      <color indexed="81"/>
      <name val="Tahoma"/>
      <family val="2"/>
      <charset val="186"/>
    </font>
    <font>
      <sz val="11"/>
      <name val="Times New Roman"/>
      <family val="1"/>
      <charset val="186"/>
    </font>
    <font>
      <b/>
      <sz val="11"/>
      <name val="Times New Roman"/>
      <family val="1"/>
      <charset val="186"/>
    </font>
    <font>
      <sz val="9"/>
      <name val="Times New Roman"/>
      <family val="1"/>
      <charset val="186"/>
    </font>
    <font>
      <b/>
      <sz val="9"/>
      <name val="Times New Roman"/>
      <family val="1"/>
      <charset val="186"/>
    </font>
    <font>
      <sz val="11"/>
      <name val="Calibri"/>
      <family val="2"/>
      <charset val="186"/>
      <scheme val="minor"/>
    </font>
    <font>
      <i/>
      <sz val="10"/>
      <name val="Times New Roman"/>
      <family val="1"/>
      <charset val="186"/>
    </font>
    <font>
      <i/>
      <sz val="10"/>
      <name val="Times New Roman"/>
      <family val="1"/>
    </font>
    <font>
      <i/>
      <sz val="8"/>
      <name val="Times New Roman"/>
      <family val="1"/>
    </font>
    <font>
      <i/>
      <sz val="10"/>
      <name val="Arial"/>
      <family val="2"/>
      <charset val="186"/>
    </font>
    <font>
      <sz val="8"/>
      <name val="Times New Roman"/>
      <family val="1"/>
      <charset val="186"/>
    </font>
    <font>
      <i/>
      <sz val="9"/>
      <name val="Times New Roman"/>
      <family val="1"/>
      <charset val="186"/>
    </font>
    <font>
      <sz val="10"/>
      <color rgb="FFFF0000"/>
      <name val="Times New Roman"/>
      <family val="1"/>
      <charset val="186"/>
    </font>
    <font>
      <b/>
      <sz val="10"/>
      <color theme="1"/>
      <name val="Times New Roman"/>
      <family val="1"/>
      <charset val="186"/>
    </font>
    <font>
      <sz val="10"/>
      <color rgb="FFFF0000"/>
      <name val="Times New Roman"/>
      <family val="1"/>
    </font>
    <font>
      <sz val="10"/>
      <color theme="1"/>
      <name val="Times New Roman"/>
      <family val="1"/>
      <charset val="186"/>
    </font>
    <font>
      <sz val="12"/>
      <name val="Times New Roman"/>
      <family val="1"/>
      <charset val="186"/>
    </font>
  </fonts>
  <fills count="11">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rgb="FFFFFF99"/>
        <bgColor indexed="64"/>
      </patternFill>
    </fill>
    <fill>
      <patternFill patternType="solid">
        <fgColor rgb="FFFFCCFF"/>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rgb="FFCCFFCC"/>
        <bgColor indexed="64"/>
      </patternFill>
    </fill>
  </fills>
  <borders count="87">
    <border>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style="medium">
        <color indexed="64"/>
      </left>
      <right style="thin">
        <color indexed="64"/>
      </right>
      <top style="hair">
        <color indexed="64"/>
      </top>
      <bottom style="thin">
        <color indexed="64"/>
      </bottom>
      <diagonal/>
    </border>
    <border>
      <left/>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bottom style="hair">
        <color indexed="64"/>
      </bottom>
      <diagonal/>
    </border>
  </borders>
  <cellStyleXfs count="3">
    <xf numFmtId="0" fontId="0" fillId="0" borderId="0"/>
    <xf numFmtId="0" fontId="3" fillId="0" borderId="0"/>
    <xf numFmtId="0" fontId="4" fillId="0" borderId="0">
      <alignment vertical="center"/>
    </xf>
  </cellStyleXfs>
  <cellXfs count="808">
    <xf numFmtId="0" fontId="0" fillId="0" borderId="0" xfId="0"/>
    <xf numFmtId="0" fontId="1" fillId="0" borderId="0" xfId="0" applyFont="1" applyAlignment="1">
      <alignment horizontal="left" vertical="top"/>
    </xf>
    <xf numFmtId="0" fontId="1" fillId="0" borderId="0" xfId="0" applyFont="1" applyFill="1" applyBorder="1" applyAlignment="1">
      <alignment horizontal="center" vertical="top"/>
    </xf>
    <xf numFmtId="0" fontId="1" fillId="0" borderId="0" xfId="0" applyFont="1" applyBorder="1" applyAlignment="1">
      <alignment vertical="top"/>
    </xf>
    <xf numFmtId="0" fontId="1" fillId="0" borderId="0" xfId="0" applyFont="1" applyAlignment="1">
      <alignment vertical="top"/>
    </xf>
    <xf numFmtId="0" fontId="1" fillId="0" borderId="0" xfId="0" applyNumberFormat="1" applyFont="1" applyAlignment="1">
      <alignment vertical="top"/>
    </xf>
    <xf numFmtId="0" fontId="1" fillId="0" borderId="0" xfId="0" applyFont="1" applyAlignment="1">
      <alignment horizontal="center" vertical="top"/>
    </xf>
    <xf numFmtId="49" fontId="2" fillId="2" borderId="1" xfId="0" applyNumberFormat="1" applyFont="1" applyFill="1" applyBorder="1" applyAlignment="1">
      <alignment horizontal="center" vertical="top"/>
    </xf>
    <xf numFmtId="0" fontId="1" fillId="0" borderId="0" xfId="0" applyFont="1" applyBorder="1" applyAlignment="1">
      <alignment horizontal="left" vertical="top"/>
    </xf>
    <xf numFmtId="0" fontId="1" fillId="0" borderId="0" xfId="0" applyFont="1" applyFill="1" applyAlignment="1">
      <alignment vertical="top"/>
    </xf>
    <xf numFmtId="0" fontId="1" fillId="3" borderId="0" xfId="0" applyFont="1" applyFill="1" applyAlignment="1">
      <alignment vertical="top"/>
    </xf>
    <xf numFmtId="0" fontId="4" fillId="0" borderId="0" xfId="0" applyFont="1"/>
    <xf numFmtId="0" fontId="1" fillId="0" borderId="0" xfId="0" applyFont="1" applyAlignment="1">
      <alignment vertical="center"/>
    </xf>
    <xf numFmtId="0" fontId="6" fillId="0" borderId="0" xfId="0" applyFont="1" applyFill="1" applyBorder="1" applyAlignment="1">
      <alignment horizontal="center" vertical="top"/>
    </xf>
    <xf numFmtId="0" fontId="6" fillId="0" borderId="0" xfId="0" applyNumberFormat="1" applyFont="1" applyFill="1" applyBorder="1" applyAlignment="1">
      <alignment horizontal="center" vertical="top"/>
    </xf>
    <xf numFmtId="49" fontId="2" fillId="5" borderId="11" xfId="0" applyNumberFormat="1" applyFont="1" applyFill="1" applyBorder="1" applyAlignment="1">
      <alignment horizontal="center" vertical="top"/>
    </xf>
    <xf numFmtId="49" fontId="2" fillId="2" borderId="9" xfId="0" applyNumberFormat="1" applyFont="1" applyFill="1" applyBorder="1" applyAlignment="1">
      <alignment horizontal="center" vertical="top"/>
    </xf>
    <xf numFmtId="49" fontId="2" fillId="8" borderId="47" xfId="0" applyNumberFormat="1" applyFont="1" applyFill="1" applyBorder="1" applyAlignment="1">
      <alignment horizontal="center" vertical="top" wrapText="1"/>
    </xf>
    <xf numFmtId="49" fontId="2" fillId="8" borderId="47" xfId="0" applyNumberFormat="1" applyFont="1" applyFill="1" applyBorder="1" applyAlignment="1">
      <alignment horizontal="center" vertical="top"/>
    </xf>
    <xf numFmtId="49" fontId="2" fillId="8" borderId="11" xfId="0" applyNumberFormat="1" applyFont="1" applyFill="1" applyBorder="1" applyAlignment="1">
      <alignment horizontal="center" vertical="top"/>
    </xf>
    <xf numFmtId="49" fontId="2" fillId="8" borderId="26" xfId="0" applyNumberFormat="1" applyFont="1" applyFill="1" applyBorder="1" applyAlignment="1">
      <alignment horizontal="center" vertical="top"/>
    </xf>
    <xf numFmtId="49" fontId="2" fillId="8" borderId="11" xfId="0" applyNumberFormat="1" applyFont="1" applyFill="1" applyBorder="1" applyAlignment="1">
      <alignment horizontal="center" vertical="top" wrapText="1"/>
    </xf>
    <xf numFmtId="3" fontId="1" fillId="4" borderId="0" xfId="0" applyNumberFormat="1" applyFont="1" applyFill="1" applyAlignment="1">
      <alignment vertical="top"/>
    </xf>
    <xf numFmtId="0" fontId="1" fillId="4" borderId="0" xfId="0" applyFont="1" applyFill="1" applyBorder="1" applyAlignment="1">
      <alignment vertical="top"/>
    </xf>
    <xf numFmtId="49" fontId="2" fillId="4" borderId="51" xfId="0" applyNumberFormat="1" applyFont="1" applyFill="1" applyBorder="1" applyAlignment="1">
      <alignment horizontal="center" vertical="top"/>
    </xf>
    <xf numFmtId="0" fontId="7" fillId="0" borderId="48" xfId="0" applyFont="1" applyFill="1" applyBorder="1" applyAlignment="1">
      <alignment horizontal="center" vertical="top"/>
    </xf>
    <xf numFmtId="0" fontId="1" fillId="4" borderId="43" xfId="0" applyFont="1" applyFill="1" applyBorder="1" applyAlignment="1">
      <alignment horizontal="center" vertical="center"/>
    </xf>
    <xf numFmtId="0" fontId="1" fillId="4" borderId="46" xfId="0" applyFont="1" applyFill="1" applyBorder="1" applyAlignment="1">
      <alignment horizontal="center" vertical="top"/>
    </xf>
    <xf numFmtId="0" fontId="1" fillId="0" borderId="43" xfId="0" applyFont="1" applyFill="1" applyBorder="1" applyAlignment="1">
      <alignment horizontal="center" vertical="top" wrapText="1"/>
    </xf>
    <xf numFmtId="0" fontId="7" fillId="0" borderId="49" xfId="0" applyFont="1" applyBorder="1" applyAlignment="1">
      <alignment horizontal="left" vertical="top" wrapText="1"/>
    </xf>
    <xf numFmtId="164" fontId="2" fillId="5" borderId="21" xfId="0" applyNumberFormat="1" applyFont="1" applyFill="1" applyBorder="1" applyAlignment="1">
      <alignment horizontal="center" vertical="top" wrapText="1"/>
    </xf>
    <xf numFmtId="164" fontId="1" fillId="0" borderId="36" xfId="0" applyNumberFormat="1" applyFont="1" applyBorder="1" applyAlignment="1">
      <alignment horizontal="center" vertical="top" wrapText="1"/>
    </xf>
    <xf numFmtId="164" fontId="2" fillId="5" borderId="36" xfId="0" applyNumberFormat="1" applyFont="1" applyFill="1" applyBorder="1" applyAlignment="1">
      <alignment horizontal="center" vertical="top" wrapText="1"/>
    </xf>
    <xf numFmtId="164" fontId="2" fillId="9" borderId="33" xfId="0" applyNumberFormat="1" applyFont="1" applyFill="1" applyBorder="1" applyAlignment="1">
      <alignment horizontal="center" vertical="top" wrapText="1"/>
    </xf>
    <xf numFmtId="164" fontId="1" fillId="4" borderId="32" xfId="0" applyNumberFormat="1" applyFont="1" applyFill="1" applyBorder="1" applyAlignment="1">
      <alignment horizontal="center" vertical="top"/>
    </xf>
    <xf numFmtId="164" fontId="1" fillId="4" borderId="22" xfId="0" applyNumberFormat="1" applyFont="1" applyFill="1" applyBorder="1" applyAlignment="1">
      <alignment horizontal="center" vertical="top"/>
    </xf>
    <xf numFmtId="164" fontId="1" fillId="4" borderId="32" xfId="0" applyNumberFormat="1" applyFont="1" applyFill="1" applyBorder="1" applyAlignment="1">
      <alignment horizontal="center" vertical="center"/>
    </xf>
    <xf numFmtId="164" fontId="2" fillId="2" borderId="25" xfId="0" applyNumberFormat="1" applyFont="1" applyFill="1" applyBorder="1" applyAlignment="1">
      <alignment horizontal="center" vertical="top"/>
    </xf>
    <xf numFmtId="164" fontId="2" fillId="8" borderId="25" xfId="0" applyNumberFormat="1" applyFont="1" applyFill="1" applyBorder="1" applyAlignment="1">
      <alignment horizontal="center" vertical="top"/>
    </xf>
    <xf numFmtId="164" fontId="2" fillId="5" borderId="25" xfId="0" applyNumberFormat="1" applyFont="1" applyFill="1" applyBorder="1" applyAlignment="1">
      <alignment horizontal="center" vertical="top"/>
    </xf>
    <xf numFmtId="0" fontId="1" fillId="4" borderId="22" xfId="0" applyFont="1" applyFill="1" applyBorder="1" applyAlignment="1">
      <alignment horizontal="center" vertical="top" wrapText="1"/>
    </xf>
    <xf numFmtId="0" fontId="1" fillId="4" borderId="32" xfId="0" applyFont="1" applyFill="1" applyBorder="1" applyAlignment="1">
      <alignment horizontal="center" vertical="top" wrapText="1"/>
    </xf>
    <xf numFmtId="0" fontId="1" fillId="4" borderId="22" xfId="0" applyFont="1" applyFill="1" applyBorder="1" applyAlignment="1">
      <alignment horizontal="center" vertical="top"/>
    </xf>
    <xf numFmtId="0" fontId="1" fillId="4" borderId="32" xfId="0" applyFont="1" applyFill="1" applyBorder="1" applyAlignment="1">
      <alignment horizontal="center" vertical="top"/>
    </xf>
    <xf numFmtId="164" fontId="1" fillId="0" borderId="0" xfId="0" applyNumberFormat="1" applyFont="1" applyAlignment="1">
      <alignment vertical="top"/>
    </xf>
    <xf numFmtId="0" fontId="5" fillId="5" borderId="37" xfId="0" applyFont="1" applyFill="1" applyBorder="1" applyAlignment="1">
      <alignment horizontal="left" vertical="top" wrapText="1"/>
    </xf>
    <xf numFmtId="0" fontId="2" fillId="8" borderId="37" xfId="0" applyFont="1" applyFill="1" applyBorder="1" applyAlignment="1">
      <alignment horizontal="left" vertical="top"/>
    </xf>
    <xf numFmtId="0" fontId="2" fillId="2" borderId="37" xfId="0" applyFont="1" applyFill="1" applyBorder="1" applyAlignment="1">
      <alignment horizontal="left" vertical="top" wrapText="1"/>
    </xf>
    <xf numFmtId="0" fontId="2" fillId="2" borderId="16" xfId="0" applyFont="1" applyFill="1" applyBorder="1" applyAlignment="1">
      <alignment horizontal="left" vertical="top" wrapText="1"/>
    </xf>
    <xf numFmtId="0" fontId="1" fillId="8" borderId="16" xfId="0" applyFont="1" applyFill="1" applyBorder="1" applyAlignment="1">
      <alignment horizontal="center" vertical="top"/>
    </xf>
    <xf numFmtId="0" fontId="1" fillId="2" borderId="16" xfId="0" applyFont="1" applyFill="1" applyBorder="1" applyAlignment="1">
      <alignment horizontal="center" vertical="top" wrapText="1"/>
    </xf>
    <xf numFmtId="0" fontId="1" fillId="5" borderId="16" xfId="0" applyFont="1" applyFill="1" applyBorder="1" applyAlignment="1">
      <alignment horizontal="center" vertical="top"/>
    </xf>
    <xf numFmtId="0" fontId="2" fillId="8" borderId="16" xfId="0" applyFont="1" applyFill="1" applyBorder="1" applyAlignment="1">
      <alignment horizontal="left" vertical="top"/>
    </xf>
    <xf numFmtId="164" fontId="1" fillId="4" borderId="0" xfId="0" applyNumberFormat="1" applyFont="1" applyFill="1" applyBorder="1" applyAlignment="1">
      <alignment horizontal="center" vertical="top"/>
    </xf>
    <xf numFmtId="164" fontId="2" fillId="2" borderId="5" xfId="0" applyNumberFormat="1" applyFont="1" applyFill="1" applyBorder="1" applyAlignment="1">
      <alignment horizontal="center" vertical="top"/>
    </xf>
    <xf numFmtId="164" fontId="2" fillId="8" borderId="5" xfId="0" applyNumberFormat="1" applyFont="1" applyFill="1" applyBorder="1" applyAlignment="1">
      <alignment horizontal="center" vertical="top"/>
    </xf>
    <xf numFmtId="164" fontId="1" fillId="4" borderId="43" xfId="0" applyNumberFormat="1" applyFont="1" applyFill="1" applyBorder="1" applyAlignment="1">
      <alignment horizontal="center" vertical="top"/>
    </xf>
    <xf numFmtId="164" fontId="1" fillId="4" borderId="46" xfId="0" applyNumberFormat="1" applyFont="1" applyFill="1" applyBorder="1" applyAlignment="1">
      <alignment horizontal="center" vertical="top"/>
    </xf>
    <xf numFmtId="164" fontId="2" fillId="8" borderId="26" xfId="0" applyNumberFormat="1" applyFont="1" applyFill="1" applyBorder="1" applyAlignment="1">
      <alignment horizontal="center" vertical="top"/>
    </xf>
    <xf numFmtId="164" fontId="2" fillId="5" borderId="26" xfId="0" applyNumberFormat="1" applyFont="1" applyFill="1" applyBorder="1" applyAlignment="1">
      <alignment horizontal="center" vertical="top"/>
    </xf>
    <xf numFmtId="0" fontId="13" fillId="0" borderId="38" xfId="0" applyFont="1" applyBorder="1" applyAlignment="1">
      <alignment horizontal="center" vertical="center" wrapText="1"/>
    </xf>
    <xf numFmtId="0" fontId="1" fillId="0" borderId="56" xfId="0" applyFont="1" applyBorder="1" applyAlignment="1">
      <alignment horizontal="center" vertical="center" textRotation="90" wrapText="1"/>
    </xf>
    <xf numFmtId="0" fontId="1" fillId="0" borderId="56" xfId="0" applyFont="1" applyFill="1" applyBorder="1" applyAlignment="1">
      <alignment horizontal="center" vertical="center" textRotation="90" wrapText="1"/>
    </xf>
    <xf numFmtId="0" fontId="1" fillId="0" borderId="56" xfId="0" applyFont="1" applyBorder="1" applyAlignment="1">
      <alignment horizontal="center" vertical="center" textRotation="90"/>
    </xf>
    <xf numFmtId="0" fontId="1" fillId="0" borderId="57" xfId="0" applyFont="1" applyBorder="1" applyAlignment="1">
      <alignment horizontal="center" vertical="center" textRotation="90"/>
    </xf>
    <xf numFmtId="0" fontId="1" fillId="0" borderId="10" xfId="0" applyFont="1" applyBorder="1" applyAlignment="1">
      <alignment horizontal="center" vertical="center" textRotation="90"/>
    </xf>
    <xf numFmtId="49" fontId="5" fillId="6" borderId="27" xfId="0" applyNumberFormat="1" applyFont="1" applyFill="1" applyBorder="1" applyAlignment="1">
      <alignment horizontal="left" vertical="top" wrapText="1"/>
    </xf>
    <xf numFmtId="49" fontId="5" fillId="6" borderId="54" xfId="0" applyNumberFormat="1" applyFont="1" applyFill="1" applyBorder="1" applyAlignment="1">
      <alignment horizontal="left" vertical="top" wrapText="1"/>
    </xf>
    <xf numFmtId="164" fontId="1" fillId="4" borderId="30" xfId="0" applyNumberFormat="1" applyFont="1" applyFill="1" applyBorder="1" applyAlignment="1">
      <alignment horizontal="center" vertical="top"/>
    </xf>
    <xf numFmtId="164" fontId="2" fillId="7" borderId="8" xfId="0" applyNumberFormat="1" applyFont="1" applyFill="1" applyBorder="1" applyAlignment="1">
      <alignment horizontal="center" vertical="top"/>
    </xf>
    <xf numFmtId="164" fontId="2" fillId="7" borderId="33" xfId="0" applyNumberFormat="1" applyFont="1" applyFill="1" applyBorder="1" applyAlignment="1">
      <alignment horizontal="center" vertical="top"/>
    </xf>
    <xf numFmtId="164" fontId="1" fillId="4" borderId="3" xfId="0" applyNumberFormat="1" applyFont="1" applyFill="1" applyBorder="1" applyAlignment="1">
      <alignment horizontal="center" vertical="top"/>
    </xf>
    <xf numFmtId="164" fontId="1" fillId="4" borderId="51" xfId="0" applyNumberFormat="1" applyFont="1" applyFill="1" applyBorder="1" applyAlignment="1">
      <alignment horizontal="center" vertical="top"/>
    </xf>
    <xf numFmtId="164" fontId="2" fillId="8" borderId="1" xfId="0" applyNumberFormat="1" applyFont="1" applyFill="1" applyBorder="1" applyAlignment="1">
      <alignment horizontal="center" vertical="top"/>
    </xf>
    <xf numFmtId="164" fontId="2" fillId="5" borderId="1" xfId="0" applyNumberFormat="1" applyFont="1" applyFill="1" applyBorder="1" applyAlignment="1">
      <alignment horizontal="center" vertical="top"/>
    </xf>
    <xf numFmtId="164" fontId="1" fillId="4" borderId="44" xfId="0" applyNumberFormat="1" applyFont="1" applyFill="1" applyBorder="1" applyAlignment="1">
      <alignment horizontal="center" vertical="top"/>
    </xf>
    <xf numFmtId="164" fontId="1" fillId="4" borderId="43" xfId="0" applyNumberFormat="1" applyFont="1" applyFill="1" applyBorder="1" applyAlignment="1">
      <alignment horizontal="center" vertical="center"/>
    </xf>
    <xf numFmtId="164" fontId="1" fillId="4" borderId="51" xfId="0" applyNumberFormat="1" applyFont="1" applyFill="1" applyBorder="1" applyAlignment="1">
      <alignment horizontal="center" vertical="center"/>
    </xf>
    <xf numFmtId="0" fontId="14" fillId="0" borderId="0" xfId="0" applyFont="1"/>
    <xf numFmtId="0" fontId="1" fillId="0" borderId="0" xfId="0" applyFont="1" applyBorder="1" applyAlignment="1">
      <alignment horizontal="right" vertical="top"/>
    </xf>
    <xf numFmtId="0" fontId="2" fillId="0" borderId="21" xfId="0" applyFont="1" applyBorder="1" applyAlignment="1">
      <alignment horizontal="center" vertical="center" wrapText="1"/>
    </xf>
    <xf numFmtId="164" fontId="2" fillId="8" borderId="7" xfId="0" applyNumberFormat="1" applyFont="1" applyFill="1" applyBorder="1" applyAlignment="1">
      <alignment horizontal="center" vertical="top"/>
    </xf>
    <xf numFmtId="164" fontId="2" fillId="8" borderId="58" xfId="0" applyNumberFormat="1" applyFont="1" applyFill="1" applyBorder="1" applyAlignment="1">
      <alignment horizontal="center" vertical="top"/>
    </xf>
    <xf numFmtId="0" fontId="6" fillId="0" borderId="52" xfId="0" applyFont="1" applyFill="1" applyBorder="1" applyAlignment="1">
      <alignment horizontal="center" vertical="top"/>
    </xf>
    <xf numFmtId="0" fontId="6" fillId="0" borderId="44" xfId="0" applyFont="1" applyFill="1" applyBorder="1" applyAlignment="1">
      <alignment horizontal="center" vertical="top"/>
    </xf>
    <xf numFmtId="0" fontId="7" fillId="3" borderId="60" xfId="0" applyFont="1" applyFill="1" applyBorder="1" applyAlignment="1">
      <alignment horizontal="center" vertical="top"/>
    </xf>
    <xf numFmtId="0" fontId="6" fillId="0" borderId="51" xfId="0" applyFont="1" applyFill="1" applyBorder="1" applyAlignment="1">
      <alignment horizontal="center" vertical="top"/>
    </xf>
    <xf numFmtId="164" fontId="1" fillId="4" borderId="52" xfId="0" applyNumberFormat="1" applyFont="1" applyFill="1" applyBorder="1" applyAlignment="1">
      <alignment horizontal="center" vertical="top"/>
    </xf>
    <xf numFmtId="164" fontId="1" fillId="4" borderId="20" xfId="0" applyNumberFormat="1" applyFont="1" applyFill="1" applyBorder="1" applyAlignment="1">
      <alignment horizontal="center" vertical="top"/>
    </xf>
    <xf numFmtId="164" fontId="1" fillId="4" borderId="52" xfId="0" applyNumberFormat="1" applyFont="1" applyFill="1" applyBorder="1" applyAlignment="1">
      <alignment horizontal="center" vertical="center"/>
    </xf>
    <xf numFmtId="164" fontId="2" fillId="2" borderId="26" xfId="0" applyNumberFormat="1" applyFont="1" applyFill="1" applyBorder="1" applyAlignment="1">
      <alignment horizontal="center" vertical="top"/>
    </xf>
    <xf numFmtId="164" fontId="1" fillId="4" borderId="50" xfId="0" applyNumberFormat="1" applyFont="1" applyFill="1" applyBorder="1" applyAlignment="1">
      <alignment horizontal="center" vertical="top"/>
    </xf>
    <xf numFmtId="164" fontId="1" fillId="4" borderId="14" xfId="0" applyNumberFormat="1" applyFont="1" applyFill="1" applyBorder="1" applyAlignment="1">
      <alignment horizontal="center" vertical="top"/>
    </xf>
    <xf numFmtId="164" fontId="1" fillId="4" borderId="50" xfId="0" applyNumberFormat="1" applyFont="1" applyFill="1" applyBorder="1" applyAlignment="1">
      <alignment horizontal="center" vertical="center"/>
    </xf>
    <xf numFmtId="164" fontId="2" fillId="5" borderId="58" xfId="0" applyNumberFormat="1" applyFont="1" applyFill="1" applyBorder="1" applyAlignment="1">
      <alignment horizontal="center" vertical="top"/>
    </xf>
    <xf numFmtId="49" fontId="2" fillId="4" borderId="61" xfId="0" applyNumberFormat="1" applyFont="1" applyFill="1" applyBorder="1" applyAlignment="1">
      <alignment horizontal="center" vertical="top"/>
    </xf>
    <xf numFmtId="0" fontId="7" fillId="3" borderId="52" xfId="0" applyFont="1" applyFill="1" applyBorder="1" applyAlignment="1">
      <alignment horizontal="center" vertical="top"/>
    </xf>
    <xf numFmtId="0" fontId="7" fillId="3" borderId="51" xfId="0" applyFont="1" applyFill="1" applyBorder="1" applyAlignment="1">
      <alignment horizontal="center" vertical="top"/>
    </xf>
    <xf numFmtId="0" fontId="7" fillId="4" borderId="63" xfId="1" applyFont="1" applyFill="1" applyBorder="1" applyAlignment="1">
      <alignment horizontal="center" vertical="top"/>
    </xf>
    <xf numFmtId="0" fontId="7" fillId="10" borderId="34" xfId="0" applyFont="1" applyFill="1" applyBorder="1" applyAlignment="1">
      <alignment horizontal="left" vertical="top" wrapText="1"/>
    </xf>
    <xf numFmtId="0" fontId="7" fillId="3" borderId="62" xfId="0" applyFont="1" applyFill="1" applyBorder="1" applyAlignment="1">
      <alignment horizontal="left" vertical="top" wrapText="1"/>
    </xf>
    <xf numFmtId="0" fontId="7" fillId="0" borderId="51" xfId="0" applyFont="1" applyFill="1" applyBorder="1" applyAlignment="1">
      <alignment horizontal="center" vertical="top"/>
    </xf>
    <xf numFmtId="0" fontId="7" fillId="4" borderId="62" xfId="0" applyFont="1" applyFill="1" applyBorder="1" applyAlignment="1">
      <alignment horizontal="left" vertical="top" wrapText="1"/>
    </xf>
    <xf numFmtId="164" fontId="2" fillId="5" borderId="21" xfId="0" applyNumberFormat="1" applyFont="1" applyFill="1" applyBorder="1" applyAlignment="1">
      <alignment horizontal="center" vertical="top"/>
    </xf>
    <xf numFmtId="164" fontId="1" fillId="0" borderId="32" xfId="0" applyNumberFormat="1" applyFont="1" applyFill="1" applyBorder="1" applyAlignment="1">
      <alignment horizontal="center" vertical="top"/>
    </xf>
    <xf numFmtId="164" fontId="2" fillId="5" borderId="32" xfId="0" applyNumberFormat="1" applyFont="1" applyFill="1" applyBorder="1" applyAlignment="1">
      <alignment horizontal="center" vertical="top"/>
    </xf>
    <xf numFmtId="164" fontId="2" fillId="9" borderId="33" xfId="0" applyNumberFormat="1" applyFont="1" applyFill="1" applyBorder="1" applyAlignment="1">
      <alignment horizontal="center" vertical="top"/>
    </xf>
    <xf numFmtId="164" fontId="2" fillId="7" borderId="29" xfId="0" applyNumberFormat="1" applyFont="1" applyFill="1" applyBorder="1" applyAlignment="1">
      <alignment horizontal="center" vertical="top"/>
    </xf>
    <xf numFmtId="49" fontId="2" fillId="0" borderId="67" xfId="0" applyNumberFormat="1" applyFont="1" applyBorder="1" applyAlignment="1">
      <alignment horizontal="center" vertical="top" wrapText="1"/>
    </xf>
    <xf numFmtId="0" fontId="2" fillId="4" borderId="67" xfId="0" applyFont="1" applyFill="1" applyBorder="1" applyAlignment="1">
      <alignment horizontal="left" vertical="top" wrapText="1"/>
    </xf>
    <xf numFmtId="0" fontId="1" fillId="0" borderId="38" xfId="0" applyFont="1" applyFill="1" applyBorder="1" applyAlignment="1">
      <alignment horizontal="center" vertical="top" wrapText="1"/>
    </xf>
    <xf numFmtId="164" fontId="1" fillId="0" borderId="21" xfId="0" applyNumberFormat="1" applyFont="1" applyBorder="1" applyAlignment="1">
      <alignment horizontal="center" vertical="top"/>
    </xf>
    <xf numFmtId="164" fontId="1" fillId="0" borderId="38" xfId="0" applyNumberFormat="1" applyFont="1" applyBorder="1" applyAlignment="1">
      <alignment horizontal="center" vertical="top"/>
    </xf>
    <xf numFmtId="164" fontId="1" fillId="0" borderId="67" xfId="0" applyNumberFormat="1" applyFont="1" applyBorder="1" applyAlignment="1">
      <alignment horizontal="center" vertical="top"/>
    </xf>
    <xf numFmtId="164" fontId="1" fillId="0" borderId="66" xfId="0" applyNumberFormat="1" applyFont="1" applyBorder="1" applyAlignment="1">
      <alignment horizontal="center" vertical="top"/>
    </xf>
    <xf numFmtId="164" fontId="1" fillId="0" borderId="68" xfId="0" applyNumberFormat="1" applyFont="1" applyBorder="1" applyAlignment="1">
      <alignment horizontal="center" vertical="top"/>
    </xf>
    <xf numFmtId="0" fontId="1" fillId="0" borderId="38" xfId="0" applyFont="1" applyBorder="1" applyAlignment="1">
      <alignment vertical="top" wrapText="1"/>
    </xf>
    <xf numFmtId="0" fontId="6" fillId="0" borderId="66" xfId="0" applyFont="1" applyFill="1" applyBorder="1" applyAlignment="1">
      <alignment horizontal="center" vertical="top"/>
    </xf>
    <xf numFmtId="0" fontId="6" fillId="0" borderId="67" xfId="0" applyFont="1" applyFill="1" applyBorder="1" applyAlignment="1">
      <alignment horizontal="center" vertical="top"/>
    </xf>
    <xf numFmtId="0" fontId="6" fillId="0" borderId="39" xfId="0" applyFont="1" applyFill="1" applyBorder="1" applyAlignment="1">
      <alignment horizontal="center" vertical="top"/>
    </xf>
    <xf numFmtId="164" fontId="2" fillId="2" borderId="7" xfId="0" applyNumberFormat="1" applyFont="1" applyFill="1" applyBorder="1" applyAlignment="1">
      <alignment horizontal="center" vertical="top"/>
    </xf>
    <xf numFmtId="0" fontId="7" fillId="3" borderId="44" xfId="0" applyFont="1" applyFill="1" applyBorder="1" applyAlignment="1">
      <alignment horizontal="center" vertical="top"/>
    </xf>
    <xf numFmtId="0" fontId="1" fillId="0" borderId="9" xfId="0" applyFont="1" applyBorder="1" applyAlignment="1">
      <alignment horizontal="left" vertical="top" wrapText="1"/>
    </xf>
    <xf numFmtId="49" fontId="2" fillId="0" borderId="0" xfId="0" applyNumberFormat="1" applyFont="1" applyFill="1" applyBorder="1" applyAlignment="1">
      <alignment horizontal="center" vertical="top" wrapText="1"/>
    </xf>
    <xf numFmtId="49" fontId="2" fillId="4" borderId="0" xfId="0" applyNumberFormat="1" applyFont="1" applyFill="1" applyBorder="1" applyAlignment="1">
      <alignment horizontal="center" vertical="top"/>
    </xf>
    <xf numFmtId="49" fontId="2" fillId="4" borderId="29" xfId="0" applyNumberFormat="1" applyFont="1" applyFill="1" applyBorder="1" applyAlignment="1">
      <alignment horizontal="center" vertical="top" wrapText="1"/>
    </xf>
    <xf numFmtId="0" fontId="2" fillId="7" borderId="34" xfId="0" applyFont="1" applyFill="1" applyBorder="1" applyAlignment="1">
      <alignment horizontal="center" vertical="top"/>
    </xf>
    <xf numFmtId="164" fontId="1" fillId="4" borderId="46" xfId="0" applyNumberFormat="1" applyFont="1" applyFill="1" applyBorder="1" applyAlignment="1">
      <alignment horizontal="center" vertical="center"/>
    </xf>
    <xf numFmtId="164" fontId="1" fillId="4" borderId="22" xfId="0" applyNumberFormat="1" applyFont="1" applyFill="1" applyBorder="1" applyAlignment="1">
      <alignment horizontal="center" vertical="center"/>
    </xf>
    <xf numFmtId="0" fontId="10" fillId="0" borderId="0" xfId="0" applyFont="1" applyAlignment="1">
      <alignment horizontal="center" vertical="top" wrapText="1"/>
    </xf>
    <xf numFmtId="49" fontId="2" fillId="8" borderId="18"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49" fontId="2" fillId="8" borderId="46" xfId="0" applyNumberFormat="1" applyFont="1" applyFill="1" applyBorder="1" applyAlignment="1">
      <alignment horizontal="center" vertical="top"/>
    </xf>
    <xf numFmtId="0" fontId="1" fillId="8" borderId="5" xfId="0" applyFont="1" applyFill="1" applyBorder="1" applyAlignment="1">
      <alignment horizontal="center" vertical="top"/>
    </xf>
    <xf numFmtId="0" fontId="11" fillId="0" borderId="0" xfId="0" applyFont="1" applyAlignment="1">
      <alignment horizontal="center" vertical="top" wrapText="1"/>
    </xf>
    <xf numFmtId="0" fontId="10" fillId="0" borderId="0" xfId="0" applyFont="1" applyAlignment="1">
      <alignment horizontal="center" vertical="top"/>
    </xf>
    <xf numFmtId="0" fontId="1" fillId="5" borderId="5" xfId="0" applyFont="1" applyFill="1" applyBorder="1" applyAlignment="1">
      <alignment horizontal="center" vertical="top"/>
    </xf>
    <xf numFmtId="0" fontId="4" fillId="0" borderId="0" xfId="0" applyFont="1" applyBorder="1" applyAlignment="1">
      <alignment horizontal="right" vertical="top"/>
    </xf>
    <xf numFmtId="0" fontId="4" fillId="4" borderId="3" xfId="0" applyFont="1" applyFill="1" applyBorder="1" applyAlignment="1">
      <alignment horizontal="center" vertical="center" textRotation="90" wrapText="1"/>
    </xf>
    <xf numFmtId="0" fontId="4" fillId="10" borderId="8" xfId="0" applyFont="1" applyFill="1" applyBorder="1" applyAlignment="1">
      <alignment horizontal="center" vertical="top"/>
    </xf>
    <xf numFmtId="0" fontId="12" fillId="0" borderId="0" xfId="0" applyNumberFormat="1" applyFont="1" applyFill="1" applyBorder="1" applyAlignment="1">
      <alignment horizontal="left" vertical="top" wrapText="1"/>
    </xf>
    <xf numFmtId="49" fontId="1" fillId="4" borderId="64" xfId="0" applyNumberFormat="1" applyFont="1" applyFill="1" applyBorder="1" applyAlignment="1">
      <alignment horizontal="center" vertical="top"/>
    </xf>
    <xf numFmtId="49" fontId="1" fillId="0" borderId="0" xfId="0" applyNumberFormat="1" applyFont="1" applyAlignment="1">
      <alignment vertical="top"/>
    </xf>
    <xf numFmtId="49" fontId="1" fillId="0" borderId="0" xfId="0" applyNumberFormat="1" applyFont="1" applyAlignment="1">
      <alignment horizontal="center" vertical="top"/>
    </xf>
    <xf numFmtId="3" fontId="1" fillId="0" borderId="0" xfId="0" applyNumberFormat="1" applyFont="1" applyAlignment="1">
      <alignment vertical="top"/>
    </xf>
    <xf numFmtId="3" fontId="1" fillId="0" borderId="0" xfId="0" applyNumberFormat="1" applyFont="1" applyAlignment="1">
      <alignment horizontal="center" vertical="center" wrapText="1"/>
    </xf>
    <xf numFmtId="3" fontId="1" fillId="0" borderId="0" xfId="0" applyNumberFormat="1" applyFont="1" applyAlignment="1">
      <alignment horizontal="center" vertical="top"/>
    </xf>
    <xf numFmtId="164" fontId="1" fillId="0" borderId="0" xfId="0" applyNumberFormat="1" applyFont="1" applyAlignment="1">
      <alignment horizontal="center" vertical="top"/>
    </xf>
    <xf numFmtId="0" fontId="2" fillId="0" borderId="25" xfId="0" applyFont="1" applyBorder="1" applyAlignment="1">
      <alignment horizontal="center" vertical="center" wrapText="1"/>
    </xf>
    <xf numFmtId="49" fontId="2" fillId="0" borderId="9" xfId="0" applyNumberFormat="1" applyFont="1" applyBorder="1" applyAlignment="1">
      <alignment horizontal="center" vertical="top" wrapText="1"/>
    </xf>
    <xf numFmtId="49" fontId="2" fillId="2" borderId="3" xfId="0" applyNumberFormat="1" applyFont="1" applyFill="1" applyBorder="1" applyAlignment="1">
      <alignment horizontal="center" vertical="top"/>
    </xf>
    <xf numFmtId="49" fontId="2" fillId="8" borderId="46" xfId="0" applyNumberFormat="1" applyFont="1" applyFill="1" applyBorder="1" applyAlignment="1">
      <alignment horizontal="center" vertical="top"/>
    </xf>
    <xf numFmtId="3" fontId="1" fillId="0" borderId="0" xfId="0" applyNumberFormat="1" applyFont="1" applyFill="1" applyBorder="1" applyAlignment="1">
      <alignment horizontal="left" vertical="top" wrapText="1"/>
    </xf>
    <xf numFmtId="0" fontId="4" fillId="4" borderId="3" xfId="0" applyFont="1" applyFill="1" applyBorder="1" applyAlignment="1">
      <alignment horizontal="center" vertical="center" textRotation="90" wrapText="1"/>
    </xf>
    <xf numFmtId="49" fontId="1" fillId="4" borderId="14" xfId="0" applyNumberFormat="1" applyFont="1" applyFill="1" applyBorder="1" applyAlignment="1">
      <alignment horizontal="center" wrapText="1"/>
    </xf>
    <xf numFmtId="0" fontId="6" fillId="4" borderId="0" xfId="0" applyFont="1" applyFill="1" applyBorder="1" applyAlignment="1">
      <alignment horizontal="center" vertical="top"/>
    </xf>
    <xf numFmtId="0" fontId="4" fillId="10" borderId="19" xfId="0" applyFont="1" applyFill="1" applyBorder="1" applyAlignment="1">
      <alignment horizontal="center" vertical="top"/>
    </xf>
    <xf numFmtId="0" fontId="15" fillId="0" borderId="49" xfId="0" applyFont="1" applyBorder="1" applyAlignment="1">
      <alignment horizontal="left" vertical="top" wrapText="1"/>
    </xf>
    <xf numFmtId="3" fontId="1" fillId="3" borderId="0" xfId="0" applyNumberFormat="1" applyFont="1" applyFill="1" applyBorder="1" applyAlignment="1">
      <alignment horizontal="left" vertical="top" wrapText="1"/>
    </xf>
    <xf numFmtId="49" fontId="2" fillId="10" borderId="4" xfId="0" applyNumberFormat="1" applyFont="1" applyFill="1" applyBorder="1" applyAlignment="1">
      <alignment horizontal="center" vertical="top"/>
    </xf>
    <xf numFmtId="0" fontId="4" fillId="4" borderId="3" xfId="0" applyFont="1" applyFill="1" applyBorder="1" applyAlignment="1">
      <alignment horizontal="center" vertical="center" textRotation="90" wrapText="1"/>
    </xf>
    <xf numFmtId="49" fontId="2" fillId="7" borderId="0" xfId="0" applyNumberFormat="1" applyFont="1" applyFill="1" applyBorder="1" applyAlignment="1">
      <alignment horizontal="center" vertical="top"/>
    </xf>
    <xf numFmtId="49" fontId="2" fillId="7" borderId="29" xfId="0" applyNumberFormat="1" applyFont="1" applyFill="1" applyBorder="1" applyAlignment="1">
      <alignment horizontal="center" vertical="top" wrapText="1"/>
    </xf>
    <xf numFmtId="0" fontId="0" fillId="7" borderId="34" xfId="0" applyFill="1" applyBorder="1" applyAlignment="1"/>
    <xf numFmtId="49" fontId="1" fillId="7" borderId="19" xfId="0" applyNumberFormat="1" applyFont="1" applyFill="1" applyBorder="1" applyAlignment="1">
      <alignment horizontal="center" vertical="top" wrapText="1"/>
    </xf>
    <xf numFmtId="0" fontId="4" fillId="7" borderId="19" xfId="0" applyFont="1" applyFill="1" applyBorder="1" applyAlignment="1"/>
    <xf numFmtId="49" fontId="2" fillId="7" borderId="8" xfId="0" applyNumberFormat="1" applyFont="1" applyFill="1" applyBorder="1" applyAlignment="1">
      <alignment horizontal="center" vertical="top" wrapText="1"/>
    </xf>
    <xf numFmtId="0" fontId="4" fillId="7" borderId="8" xfId="0" applyFont="1" applyFill="1" applyBorder="1" applyAlignment="1">
      <alignment horizontal="left" vertical="top" wrapText="1"/>
    </xf>
    <xf numFmtId="0" fontId="1" fillId="7" borderId="8" xfId="0" applyFont="1" applyFill="1" applyBorder="1" applyAlignment="1">
      <alignment horizontal="center" vertical="center" textRotation="90" wrapText="1"/>
    </xf>
    <xf numFmtId="49" fontId="1" fillId="7" borderId="8" xfId="0" applyNumberFormat="1" applyFont="1" applyFill="1" applyBorder="1" applyAlignment="1">
      <alignment horizontal="center" vertical="top"/>
    </xf>
    <xf numFmtId="0" fontId="0" fillId="7" borderId="8" xfId="0" applyFill="1" applyBorder="1" applyAlignment="1"/>
    <xf numFmtId="0" fontId="4" fillId="4" borderId="51" xfId="0" applyFont="1" applyFill="1" applyBorder="1" applyAlignment="1">
      <alignment horizontal="center" vertical="center" textRotation="90" wrapText="1"/>
    </xf>
    <xf numFmtId="164" fontId="2" fillId="7" borderId="34" xfId="0" applyNumberFormat="1" applyFont="1" applyFill="1" applyBorder="1" applyAlignment="1">
      <alignment horizontal="center" vertical="top"/>
    </xf>
    <xf numFmtId="0" fontId="15" fillId="0" borderId="69" xfId="0" applyFont="1" applyBorder="1" applyAlignment="1">
      <alignment horizontal="justify" vertical="top" wrapText="1"/>
    </xf>
    <xf numFmtId="49" fontId="15" fillId="4" borderId="65" xfId="0" applyNumberFormat="1" applyFont="1" applyFill="1" applyBorder="1" applyAlignment="1">
      <alignment horizontal="center" vertical="top"/>
    </xf>
    <xf numFmtId="49" fontId="15" fillId="4" borderId="64" xfId="0" applyNumberFormat="1" applyFont="1" applyFill="1" applyBorder="1" applyAlignment="1">
      <alignment horizontal="center" vertical="top"/>
    </xf>
    <xf numFmtId="0" fontId="15" fillId="4" borderId="22" xfId="0" applyFont="1" applyFill="1" applyBorder="1" applyAlignment="1">
      <alignment horizontal="center" vertical="top" wrapText="1"/>
    </xf>
    <xf numFmtId="164" fontId="15" fillId="4" borderId="0" xfId="0" applyNumberFormat="1" applyFont="1" applyFill="1" applyBorder="1" applyAlignment="1">
      <alignment horizontal="center" vertical="top"/>
    </xf>
    <xf numFmtId="164" fontId="15" fillId="4" borderId="22" xfId="0" applyNumberFormat="1" applyFont="1" applyFill="1" applyBorder="1" applyAlignment="1">
      <alignment horizontal="center" vertical="top"/>
    </xf>
    <xf numFmtId="164" fontId="15" fillId="4" borderId="3" xfId="0" applyNumberFormat="1" applyFont="1" applyFill="1" applyBorder="1" applyAlignment="1">
      <alignment horizontal="center" vertical="top"/>
    </xf>
    <xf numFmtId="164" fontId="15" fillId="4" borderId="46" xfId="0" applyNumberFormat="1" applyFont="1" applyFill="1" applyBorder="1" applyAlignment="1">
      <alignment horizontal="center" vertical="top"/>
    </xf>
    <xf numFmtId="164" fontId="15" fillId="4" borderId="20" xfId="0" applyNumberFormat="1" applyFont="1" applyFill="1" applyBorder="1" applyAlignment="1">
      <alignment horizontal="center" vertical="top"/>
    </xf>
    <xf numFmtId="164" fontId="15" fillId="4" borderId="14" xfId="0" applyNumberFormat="1" applyFont="1" applyFill="1" applyBorder="1" applyAlignment="1">
      <alignment horizontal="center" vertical="top"/>
    </xf>
    <xf numFmtId="164" fontId="15" fillId="4" borderId="32" xfId="0" applyNumberFormat="1" applyFont="1" applyFill="1" applyBorder="1" applyAlignment="1">
      <alignment horizontal="center" vertical="top"/>
    </xf>
    <xf numFmtId="164" fontId="15" fillId="4" borderId="30" xfId="0" applyNumberFormat="1" applyFont="1" applyFill="1" applyBorder="1" applyAlignment="1">
      <alignment horizontal="center" vertical="top"/>
    </xf>
    <xf numFmtId="164" fontId="15" fillId="4" borderId="52" xfId="0" applyNumberFormat="1" applyFont="1" applyFill="1" applyBorder="1" applyAlignment="1">
      <alignment horizontal="center" vertical="top"/>
    </xf>
    <xf numFmtId="164" fontId="15" fillId="4" borderId="50" xfId="0" applyNumberFormat="1" applyFont="1" applyFill="1" applyBorder="1" applyAlignment="1">
      <alignment horizontal="center" vertical="top"/>
    </xf>
    <xf numFmtId="164" fontId="15" fillId="4" borderId="43" xfId="0" applyNumberFormat="1" applyFont="1" applyFill="1" applyBorder="1" applyAlignment="1">
      <alignment horizontal="center" vertical="top"/>
    </xf>
    <xf numFmtId="0" fontId="15" fillId="4" borderId="22" xfId="0" applyFont="1" applyFill="1" applyBorder="1" applyAlignment="1">
      <alignment horizontal="center" vertical="top"/>
    </xf>
    <xf numFmtId="0" fontId="15" fillId="4" borderId="32" xfId="0" applyFont="1" applyFill="1" applyBorder="1" applyAlignment="1">
      <alignment horizontal="center" vertical="top"/>
    </xf>
    <xf numFmtId="164" fontId="15" fillId="4" borderId="44" xfId="0" applyNumberFormat="1" applyFont="1" applyFill="1" applyBorder="1" applyAlignment="1">
      <alignment horizontal="center" vertical="top"/>
    </xf>
    <xf numFmtId="0" fontId="1" fillId="4" borderId="0" xfId="0" applyFont="1" applyFill="1" applyBorder="1" applyAlignment="1">
      <alignment horizontal="center" vertical="top"/>
    </xf>
    <xf numFmtId="0" fontId="7" fillId="0" borderId="3" xfId="0" applyFont="1" applyFill="1" applyBorder="1" applyAlignment="1">
      <alignment horizontal="center" vertical="top"/>
    </xf>
    <xf numFmtId="49" fontId="2" fillId="2" borderId="3" xfId="0" applyNumberFormat="1" applyFont="1" applyFill="1" applyBorder="1" applyAlignment="1">
      <alignment horizontal="center" vertical="top"/>
    </xf>
    <xf numFmtId="0" fontId="4" fillId="4" borderId="3" xfId="0" applyFont="1" applyFill="1" applyBorder="1" applyAlignment="1">
      <alignment horizontal="center" vertical="center" textRotation="90" wrapText="1"/>
    </xf>
    <xf numFmtId="49" fontId="2" fillId="8" borderId="46" xfId="0" applyNumberFormat="1" applyFont="1" applyFill="1" applyBorder="1" applyAlignment="1">
      <alignment horizontal="center" vertical="top"/>
    </xf>
    <xf numFmtId="49" fontId="2" fillId="8" borderId="34" xfId="0" applyNumberFormat="1" applyFont="1" applyFill="1" applyBorder="1" applyAlignment="1">
      <alignment horizontal="center" vertical="top"/>
    </xf>
    <xf numFmtId="49" fontId="2" fillId="4" borderId="3" xfId="0" applyNumberFormat="1" applyFont="1" applyFill="1" applyBorder="1" applyAlignment="1">
      <alignment horizontal="center" vertical="top"/>
    </xf>
    <xf numFmtId="0" fontId="1" fillId="4" borderId="72" xfId="0" applyFont="1" applyFill="1" applyBorder="1" applyAlignment="1">
      <alignment horizontal="center" vertical="top"/>
    </xf>
    <xf numFmtId="164" fontId="1" fillId="4" borderId="72" xfId="0" applyNumberFormat="1" applyFont="1" applyFill="1" applyBorder="1" applyAlignment="1">
      <alignment horizontal="center" vertical="top"/>
    </xf>
    <xf numFmtId="164" fontId="1" fillId="4" borderId="70" xfId="0" applyNumberFormat="1" applyFont="1" applyFill="1" applyBorder="1" applyAlignment="1">
      <alignment horizontal="center" vertical="top"/>
    </xf>
    <xf numFmtId="164" fontId="1" fillId="4" borderId="61"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1" fillId="4" borderId="24" xfId="0" applyNumberFormat="1" applyFont="1" applyFill="1" applyBorder="1" applyAlignment="1">
      <alignment horizontal="center" vertical="top"/>
    </xf>
    <xf numFmtId="0" fontId="7" fillId="3" borderId="51" xfId="0" applyFont="1" applyFill="1" applyBorder="1" applyAlignment="1">
      <alignment horizontal="center" vertical="center"/>
    </xf>
    <xf numFmtId="0" fontId="15" fillId="4" borderId="63" xfId="1" applyFont="1" applyFill="1" applyBorder="1" applyAlignment="1">
      <alignment horizontal="center" vertical="top"/>
    </xf>
    <xf numFmtId="164" fontId="1" fillId="4" borderId="13" xfId="0" applyNumberFormat="1" applyFont="1" applyFill="1" applyBorder="1" applyAlignment="1">
      <alignment horizontal="center" vertical="top"/>
    </xf>
    <xf numFmtId="164" fontId="1" fillId="4" borderId="35" xfId="0" applyNumberFormat="1" applyFont="1" applyFill="1" applyBorder="1" applyAlignment="1">
      <alignment horizontal="center" vertical="top"/>
    </xf>
    <xf numFmtId="0" fontId="7" fillId="0" borderId="13" xfId="0" applyFont="1" applyFill="1" applyBorder="1" applyAlignment="1">
      <alignment vertical="top" wrapText="1"/>
    </xf>
    <xf numFmtId="0" fontId="1" fillId="4" borderId="3" xfId="1" applyFont="1" applyFill="1" applyBorder="1" applyAlignment="1">
      <alignment horizontal="center" vertical="top"/>
    </xf>
    <xf numFmtId="0" fontId="15" fillId="4" borderId="43" xfId="0" applyFont="1" applyFill="1" applyBorder="1" applyAlignment="1">
      <alignment horizontal="center" vertical="top"/>
    </xf>
    <xf numFmtId="0" fontId="15" fillId="0" borderId="51" xfId="0" applyFont="1" applyFill="1" applyBorder="1" applyAlignment="1">
      <alignment horizontal="center" vertical="top"/>
    </xf>
    <xf numFmtId="49" fontId="2" fillId="7" borderId="0" xfId="0" applyNumberFormat="1" applyFont="1" applyFill="1" applyBorder="1" applyAlignment="1">
      <alignment horizontal="center" vertical="top" wrapText="1"/>
    </xf>
    <xf numFmtId="0" fontId="6" fillId="0" borderId="35" xfId="0" applyFont="1" applyFill="1" applyBorder="1" applyAlignment="1">
      <alignment horizontal="center" vertical="top"/>
    </xf>
    <xf numFmtId="0" fontId="4" fillId="4" borderId="61" xfId="0" applyFont="1" applyFill="1" applyBorder="1" applyAlignment="1">
      <alignment horizontal="center" vertical="center" textRotation="90" wrapText="1"/>
    </xf>
    <xf numFmtId="0" fontId="1" fillId="4" borderId="70" xfId="0" applyFont="1" applyFill="1" applyBorder="1" applyAlignment="1">
      <alignment horizontal="center" vertical="top"/>
    </xf>
    <xf numFmtId="164" fontId="1" fillId="4" borderId="75" xfId="0" applyNumberFormat="1" applyFont="1" applyFill="1" applyBorder="1" applyAlignment="1">
      <alignment horizontal="center" vertical="top"/>
    </xf>
    <xf numFmtId="0" fontId="1" fillId="3" borderId="13" xfId="0" applyFont="1" applyFill="1" applyBorder="1" applyAlignment="1">
      <alignment horizontal="left" vertical="top" wrapText="1"/>
    </xf>
    <xf numFmtId="0" fontId="1" fillId="3" borderId="20" xfId="0" applyFont="1" applyFill="1" applyBorder="1" applyAlignment="1">
      <alignment horizontal="center" vertical="top"/>
    </xf>
    <xf numFmtId="0" fontId="7" fillId="3" borderId="3" xfId="0" applyFont="1" applyFill="1" applyBorder="1" applyAlignment="1">
      <alignment horizontal="center" vertical="top"/>
    </xf>
    <xf numFmtId="0" fontId="1" fillId="4" borderId="32" xfId="0" applyFont="1" applyFill="1" applyBorder="1" applyAlignment="1">
      <alignment horizontal="center" vertical="center"/>
    </xf>
    <xf numFmtId="164" fontId="1" fillId="4" borderId="30" xfId="0" applyNumberFormat="1" applyFont="1" applyFill="1" applyBorder="1" applyAlignment="1">
      <alignment horizontal="center" vertical="center"/>
    </xf>
    <xf numFmtId="0" fontId="18" fillId="4" borderId="61" xfId="0" applyFont="1" applyFill="1" applyBorder="1" applyAlignment="1">
      <alignment horizontal="center" vertical="center" textRotation="90" wrapText="1"/>
    </xf>
    <xf numFmtId="49" fontId="15" fillId="4" borderId="24" xfId="0" applyNumberFormat="1" applyFont="1" applyFill="1" applyBorder="1" applyAlignment="1">
      <alignment horizontal="center" wrapText="1"/>
    </xf>
    <xf numFmtId="0" fontId="15" fillId="4" borderId="72" xfId="0" applyFont="1" applyFill="1" applyBorder="1" applyAlignment="1">
      <alignment horizontal="center" vertical="top"/>
    </xf>
    <xf numFmtId="0" fontId="18" fillId="4" borderId="51" xfId="0" applyFont="1" applyFill="1" applyBorder="1" applyAlignment="1">
      <alignment horizontal="center" vertical="center" textRotation="90" wrapText="1"/>
    </xf>
    <xf numFmtId="49" fontId="15" fillId="4" borderId="50" xfId="0" applyNumberFormat="1" applyFont="1" applyFill="1" applyBorder="1" applyAlignment="1">
      <alignment horizontal="center" wrapText="1"/>
    </xf>
    <xf numFmtId="0" fontId="6" fillId="3" borderId="50" xfId="0" applyFont="1" applyFill="1" applyBorder="1" applyAlignment="1">
      <alignment horizontal="center" vertical="top"/>
    </xf>
    <xf numFmtId="0" fontId="15" fillId="4" borderId="61" xfId="1" applyFont="1" applyFill="1" applyBorder="1" applyAlignment="1">
      <alignment horizontal="center" vertical="top"/>
    </xf>
    <xf numFmtId="0" fontId="6" fillId="3" borderId="59" xfId="0" applyFont="1" applyFill="1" applyBorder="1" applyAlignment="1">
      <alignment horizontal="center" vertical="top"/>
    </xf>
    <xf numFmtId="0" fontId="6" fillId="3" borderId="24" xfId="0" applyFont="1" applyFill="1" applyBorder="1" applyAlignment="1">
      <alignment horizontal="center" vertical="top"/>
    </xf>
    <xf numFmtId="0" fontId="7" fillId="0" borderId="0" xfId="0" applyNumberFormat="1" applyFont="1" applyFill="1" applyBorder="1" applyAlignment="1">
      <alignment horizontal="left" vertical="top"/>
    </xf>
    <xf numFmtId="164" fontId="1" fillId="0" borderId="22" xfId="0" applyNumberFormat="1" applyFont="1" applyBorder="1" applyAlignment="1">
      <alignment horizontal="center" vertical="top"/>
    </xf>
    <xf numFmtId="49" fontId="1" fillId="4" borderId="50" xfId="0" applyNumberFormat="1" applyFont="1" applyFill="1" applyBorder="1" applyAlignment="1">
      <alignment horizontal="center" vertical="top"/>
    </xf>
    <xf numFmtId="0" fontId="7" fillId="0" borderId="9" xfId="0" applyFont="1" applyFill="1" applyBorder="1" applyAlignment="1">
      <alignment horizontal="center" vertical="top"/>
    </xf>
    <xf numFmtId="0" fontId="16" fillId="0" borderId="52" xfId="0" applyFont="1" applyFill="1" applyBorder="1" applyAlignment="1">
      <alignment horizontal="center" vertical="top"/>
    </xf>
    <xf numFmtId="164" fontId="1" fillId="0" borderId="75" xfId="0" applyNumberFormat="1" applyFont="1" applyBorder="1" applyAlignment="1">
      <alignment horizontal="center" vertical="top"/>
    </xf>
    <xf numFmtId="164" fontId="1" fillId="0" borderId="70" xfId="0" applyNumberFormat="1" applyFont="1" applyBorder="1" applyAlignment="1">
      <alignment horizontal="center" vertical="top"/>
    </xf>
    <xf numFmtId="164" fontId="1" fillId="0" borderId="76" xfId="0" applyNumberFormat="1" applyFont="1" applyBorder="1" applyAlignment="1">
      <alignment horizontal="center" vertical="top"/>
    </xf>
    <xf numFmtId="164" fontId="15" fillId="4" borderId="35" xfId="0" applyNumberFormat="1" applyFont="1" applyFill="1" applyBorder="1" applyAlignment="1">
      <alignment horizontal="center" vertical="top"/>
    </xf>
    <xf numFmtId="1" fontId="7" fillId="4" borderId="63" xfId="0" applyNumberFormat="1" applyFont="1" applyFill="1" applyBorder="1" applyAlignment="1">
      <alignment horizontal="center" vertical="top"/>
    </xf>
    <xf numFmtId="1" fontId="7" fillId="4" borderId="64" xfId="0" applyNumberFormat="1" applyFont="1" applyFill="1" applyBorder="1" applyAlignment="1">
      <alignment horizontal="center" vertical="top"/>
    </xf>
    <xf numFmtId="49" fontId="7" fillId="0" borderId="74" xfId="0" applyNumberFormat="1" applyFont="1" applyBorder="1" applyAlignment="1">
      <alignment horizontal="center" vertical="top"/>
    </xf>
    <xf numFmtId="49" fontId="7" fillId="3" borderId="65" xfId="0" applyNumberFormat="1" applyFont="1" applyFill="1" applyBorder="1" applyAlignment="1">
      <alignment horizontal="center" vertical="top"/>
    </xf>
    <xf numFmtId="49" fontId="7" fillId="3" borderId="64" xfId="0" applyNumberFormat="1" applyFont="1" applyFill="1" applyBorder="1" applyAlignment="1">
      <alignment horizontal="center" vertical="top"/>
    </xf>
    <xf numFmtId="1" fontId="7" fillId="3" borderId="65" xfId="0" applyNumberFormat="1" applyFont="1" applyFill="1" applyBorder="1" applyAlignment="1">
      <alignment horizontal="center" vertical="top"/>
    </xf>
    <xf numFmtId="1" fontId="7" fillId="3" borderId="64" xfId="0" applyNumberFormat="1" applyFont="1" applyFill="1" applyBorder="1" applyAlignment="1">
      <alignment horizontal="center" vertical="top"/>
    </xf>
    <xf numFmtId="49" fontId="2" fillId="8" borderId="46"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0" fontId="4" fillId="4" borderId="3" xfId="0" applyFont="1" applyFill="1" applyBorder="1" applyAlignment="1">
      <alignment horizontal="center" vertical="center" textRotation="90" wrapText="1"/>
    </xf>
    <xf numFmtId="0" fontId="0" fillId="0" borderId="14" xfId="0" applyBorder="1" applyAlignment="1">
      <alignment horizontal="center" vertical="center" wrapText="1"/>
    </xf>
    <xf numFmtId="49" fontId="1" fillId="0" borderId="50" xfId="0" applyNumberFormat="1" applyFont="1" applyBorder="1" applyAlignment="1">
      <alignment horizontal="center" vertical="top" wrapText="1"/>
    </xf>
    <xf numFmtId="49" fontId="2" fillId="8" borderId="34" xfId="0" applyNumberFormat="1" applyFont="1" applyFill="1" applyBorder="1" applyAlignment="1">
      <alignment horizontal="center" vertical="top"/>
    </xf>
    <xf numFmtId="49" fontId="2" fillId="10" borderId="4" xfId="0" applyNumberFormat="1" applyFont="1" applyFill="1" applyBorder="1" applyAlignment="1">
      <alignment horizontal="center" vertical="top"/>
    </xf>
    <xf numFmtId="49" fontId="2" fillId="4" borderId="9" xfId="0" applyNumberFormat="1" applyFont="1" applyFill="1" applyBorder="1" applyAlignment="1">
      <alignment horizontal="center" vertical="top"/>
    </xf>
    <xf numFmtId="0" fontId="2" fillId="0" borderId="9" xfId="0" applyFont="1" applyFill="1" applyBorder="1" applyAlignment="1">
      <alignment horizontal="left" vertical="top" wrapText="1"/>
    </xf>
    <xf numFmtId="49" fontId="2" fillId="7" borderId="3" xfId="0" applyNumberFormat="1" applyFont="1" applyFill="1" applyBorder="1" applyAlignment="1">
      <alignment horizontal="center" vertical="top" wrapText="1"/>
    </xf>
    <xf numFmtId="0" fontId="0" fillId="4" borderId="14" xfId="0" applyFill="1" applyBorder="1" applyAlignment="1">
      <alignment horizontal="center" vertical="top" wrapText="1"/>
    </xf>
    <xf numFmtId="0" fontId="12" fillId="0" borderId="51" xfId="0" applyFont="1" applyFill="1" applyBorder="1" applyAlignment="1">
      <alignment horizontal="center" vertical="center" textRotation="90" wrapText="1"/>
    </xf>
    <xf numFmtId="49" fontId="1" fillId="0" borderId="51" xfId="0" applyNumberFormat="1" applyFont="1" applyBorder="1" applyAlignment="1">
      <alignment horizontal="center" vertical="center" textRotation="90"/>
    </xf>
    <xf numFmtId="0" fontId="7" fillId="0" borderId="49" xfId="0" applyFont="1" applyFill="1" applyBorder="1" applyAlignment="1">
      <alignment horizontal="left" vertical="top" wrapText="1"/>
    </xf>
    <xf numFmtId="0" fontId="1" fillId="3" borderId="77" xfId="0" applyFont="1" applyFill="1" applyBorder="1" applyAlignment="1">
      <alignment vertical="top" wrapText="1"/>
    </xf>
    <xf numFmtId="49" fontId="12" fillId="3" borderId="78" xfId="0" applyNumberFormat="1" applyFont="1" applyFill="1" applyBorder="1" applyAlignment="1">
      <alignment horizontal="center" vertical="center"/>
    </xf>
    <xf numFmtId="49" fontId="12" fillId="3" borderId="79" xfId="0" applyNumberFormat="1" applyFont="1" applyFill="1" applyBorder="1" applyAlignment="1">
      <alignment horizontal="center" vertical="center"/>
    </xf>
    <xf numFmtId="0" fontId="1" fillId="0" borderId="53" xfId="0" applyFont="1" applyBorder="1" applyAlignment="1">
      <alignment vertical="top"/>
    </xf>
    <xf numFmtId="49" fontId="1" fillId="4" borderId="14" xfId="0" applyNumberFormat="1" applyFont="1" applyFill="1" applyBorder="1" applyAlignment="1">
      <alignment horizontal="center" vertical="top"/>
    </xf>
    <xf numFmtId="0" fontId="1" fillId="0" borderId="62" xfId="0" applyFont="1" applyBorder="1" applyAlignment="1">
      <alignment horizontal="left" vertical="top" wrapText="1"/>
    </xf>
    <xf numFmtId="49" fontId="1" fillId="4" borderId="63" xfId="0" applyNumberFormat="1" applyFont="1" applyFill="1" applyBorder="1" applyAlignment="1">
      <alignment horizontal="center" vertical="top"/>
    </xf>
    <xf numFmtId="0" fontId="2" fillId="0" borderId="52" xfId="0" applyFont="1" applyFill="1" applyBorder="1" applyAlignment="1">
      <alignment horizontal="left" vertical="top" wrapText="1"/>
    </xf>
    <xf numFmtId="0" fontId="15" fillId="0" borderId="80" xfId="0" applyFont="1" applyBorder="1" applyAlignment="1">
      <alignment horizontal="justify" vertical="top" wrapText="1"/>
    </xf>
    <xf numFmtId="49" fontId="15" fillId="4" borderId="81" xfId="0" applyNumberFormat="1" applyFont="1" applyFill="1" applyBorder="1" applyAlignment="1">
      <alignment horizontal="center" vertical="top"/>
    </xf>
    <xf numFmtId="49" fontId="15" fillId="4" borderId="71" xfId="0" applyNumberFormat="1" applyFont="1" applyFill="1" applyBorder="1" applyAlignment="1">
      <alignment horizontal="center" vertical="top"/>
    </xf>
    <xf numFmtId="164" fontId="2" fillId="7" borderId="56" xfId="0" applyNumberFormat="1" applyFont="1" applyFill="1" applyBorder="1" applyAlignment="1">
      <alignment horizontal="center" vertical="top"/>
    </xf>
    <xf numFmtId="164" fontId="2" fillId="2" borderId="1" xfId="0" applyNumberFormat="1" applyFont="1" applyFill="1" applyBorder="1" applyAlignment="1">
      <alignment horizontal="center" vertical="top"/>
    </xf>
    <xf numFmtId="49" fontId="2" fillId="4" borderId="20" xfId="0" applyNumberFormat="1" applyFont="1" applyFill="1" applyBorder="1" applyAlignment="1">
      <alignment horizontal="center" vertical="top"/>
    </xf>
    <xf numFmtId="49" fontId="2" fillId="0" borderId="52" xfId="0" applyNumberFormat="1" applyFont="1" applyBorder="1" applyAlignment="1">
      <alignment horizontal="center" vertical="top"/>
    </xf>
    <xf numFmtId="0" fontId="1" fillId="4" borderId="38" xfId="0" applyFont="1" applyFill="1" applyBorder="1" applyAlignment="1">
      <alignment horizontal="center" vertical="center"/>
    </xf>
    <xf numFmtId="164" fontId="1" fillId="4" borderId="38" xfId="0" applyNumberFormat="1" applyFont="1" applyFill="1" applyBorder="1" applyAlignment="1">
      <alignment horizontal="center" vertical="center"/>
    </xf>
    <xf numFmtId="164" fontId="1" fillId="4" borderId="21" xfId="0" applyNumberFormat="1" applyFont="1" applyFill="1" applyBorder="1" applyAlignment="1">
      <alignment horizontal="center" vertical="center"/>
    </xf>
    <xf numFmtId="164" fontId="1" fillId="4" borderId="67" xfId="0" applyNumberFormat="1" applyFont="1" applyFill="1" applyBorder="1" applyAlignment="1">
      <alignment horizontal="center" vertical="center"/>
    </xf>
    <xf numFmtId="164" fontId="1" fillId="4" borderId="66" xfId="0" applyNumberFormat="1" applyFont="1" applyFill="1" applyBorder="1" applyAlignment="1">
      <alignment horizontal="center" vertical="center"/>
    </xf>
    <xf numFmtId="164" fontId="1" fillId="4" borderId="68" xfId="0" applyNumberFormat="1" applyFont="1" applyFill="1" applyBorder="1" applyAlignment="1">
      <alignment horizontal="center" vertical="center"/>
    </xf>
    <xf numFmtId="0" fontId="1" fillId="3" borderId="82" xfId="0" applyFont="1" applyFill="1" applyBorder="1" applyAlignment="1">
      <alignment horizontal="left" vertical="top" wrapText="1"/>
    </xf>
    <xf numFmtId="0" fontId="7" fillId="3" borderId="35" xfId="0" applyFont="1" applyFill="1" applyBorder="1" applyAlignment="1">
      <alignment horizontal="center" vertical="top"/>
    </xf>
    <xf numFmtId="0" fontId="7" fillId="3" borderId="49" xfId="0" applyFont="1" applyFill="1" applyBorder="1" applyAlignment="1">
      <alignment horizontal="left" vertical="top" wrapText="1"/>
    </xf>
    <xf numFmtId="0" fontId="7" fillId="0" borderId="35" xfId="0" applyFont="1" applyFill="1" applyBorder="1" applyAlignment="1">
      <alignment horizontal="center" vertical="top"/>
    </xf>
    <xf numFmtId="0" fontId="7" fillId="0" borderId="83" xfId="0" applyFont="1" applyFill="1" applyBorder="1" applyAlignment="1">
      <alignment horizontal="center" vertical="top"/>
    </xf>
    <xf numFmtId="49" fontId="2" fillId="8" borderId="46"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49" fontId="2" fillId="4" borderId="3" xfId="0" applyNumberFormat="1" applyFont="1" applyFill="1" applyBorder="1" applyAlignment="1">
      <alignment horizontal="center" vertical="top"/>
    </xf>
    <xf numFmtId="0" fontId="4" fillId="4" borderId="3" xfId="0" applyFont="1" applyFill="1" applyBorder="1" applyAlignment="1">
      <alignment horizontal="center" vertical="center" textRotation="90" wrapText="1"/>
    </xf>
    <xf numFmtId="0" fontId="6" fillId="4" borderId="52" xfId="0" applyFont="1" applyFill="1" applyBorder="1" applyAlignment="1">
      <alignment horizontal="center" vertical="top"/>
    </xf>
    <xf numFmtId="0" fontId="6" fillId="4" borderId="51" xfId="0" applyFont="1" applyFill="1" applyBorder="1" applyAlignment="1">
      <alignment horizontal="center" vertical="top"/>
    </xf>
    <xf numFmtId="0" fontId="6" fillId="4" borderId="44" xfId="0" applyFont="1" applyFill="1" applyBorder="1" applyAlignment="1">
      <alignment horizontal="center" vertical="top"/>
    </xf>
    <xf numFmtId="164" fontId="2" fillId="7" borderId="15" xfId="0" applyNumberFormat="1" applyFont="1" applyFill="1" applyBorder="1" applyAlignment="1">
      <alignment horizontal="center" vertical="top"/>
    </xf>
    <xf numFmtId="164" fontId="2" fillId="2" borderId="58" xfId="0" applyNumberFormat="1" applyFont="1" applyFill="1" applyBorder="1" applyAlignment="1">
      <alignment horizontal="center" vertical="top"/>
    </xf>
    <xf numFmtId="49" fontId="1" fillId="4" borderId="3" xfId="0" applyNumberFormat="1" applyFont="1" applyFill="1" applyBorder="1" applyAlignment="1">
      <alignment horizontal="center" vertical="top"/>
    </xf>
    <xf numFmtId="49" fontId="2" fillId="8" borderId="13"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49" fontId="2" fillId="4" borderId="3" xfId="0" applyNumberFormat="1" applyFont="1" applyFill="1" applyBorder="1" applyAlignment="1">
      <alignment horizontal="center" vertical="top"/>
    </xf>
    <xf numFmtId="0" fontId="12" fillId="0" borderId="0" xfId="0" applyNumberFormat="1" applyFont="1" applyFill="1" applyBorder="1" applyAlignment="1">
      <alignment horizontal="left" vertical="top" wrapText="1"/>
    </xf>
    <xf numFmtId="0" fontId="1" fillId="8" borderId="26" xfId="0" applyFont="1" applyFill="1" applyBorder="1" applyAlignment="1">
      <alignment horizontal="center" vertical="top"/>
    </xf>
    <xf numFmtId="0" fontId="1" fillId="8" borderId="5" xfId="0" applyFont="1" applyFill="1" applyBorder="1" applyAlignment="1">
      <alignment horizontal="center" vertical="top"/>
    </xf>
    <xf numFmtId="0" fontId="1" fillId="5" borderId="26" xfId="0" applyFont="1" applyFill="1" applyBorder="1" applyAlignment="1">
      <alignment horizontal="center" vertical="top"/>
    </xf>
    <xf numFmtId="0" fontId="1" fillId="5" borderId="5" xfId="0" applyFont="1" applyFill="1" applyBorder="1" applyAlignment="1">
      <alignment horizontal="center" vertical="top"/>
    </xf>
    <xf numFmtId="164" fontId="2" fillId="5" borderId="40" xfId="0" applyNumberFormat="1" applyFont="1" applyFill="1" applyBorder="1" applyAlignment="1">
      <alignment horizontal="center" vertical="top" wrapText="1"/>
    </xf>
    <xf numFmtId="164" fontId="1" fillId="0" borderId="40" xfId="0" applyNumberFormat="1" applyFont="1" applyBorder="1" applyAlignment="1">
      <alignment horizontal="center" vertical="top" wrapText="1"/>
    </xf>
    <xf numFmtId="164" fontId="2" fillId="9" borderId="34" xfId="0" applyNumberFormat="1" applyFont="1" applyFill="1" applyBorder="1" applyAlignment="1">
      <alignment horizontal="center" vertical="top" wrapText="1"/>
    </xf>
    <xf numFmtId="0" fontId="11" fillId="0" borderId="0" xfId="0" applyFont="1" applyAlignment="1">
      <alignment horizontal="center" vertical="top" wrapText="1"/>
    </xf>
    <xf numFmtId="0" fontId="10" fillId="0" borderId="0" xfId="0" applyFont="1" applyAlignment="1">
      <alignment horizontal="center" vertical="top"/>
    </xf>
    <xf numFmtId="0" fontId="1" fillId="0" borderId="8" xfId="0" applyFont="1" applyBorder="1" applyAlignment="1">
      <alignment horizontal="right" vertical="top"/>
    </xf>
    <xf numFmtId="0" fontId="1" fillId="2" borderId="26" xfId="0" applyFont="1" applyFill="1" applyBorder="1" applyAlignment="1">
      <alignment horizontal="center" vertical="top" wrapText="1"/>
    </xf>
    <xf numFmtId="0" fontId="1" fillId="2" borderId="5" xfId="0" applyFont="1" applyFill="1" applyBorder="1" applyAlignment="1">
      <alignment horizontal="center" vertical="top" wrapText="1"/>
    </xf>
    <xf numFmtId="49" fontId="2" fillId="8" borderId="46" xfId="0" applyNumberFormat="1" applyFont="1" applyFill="1" applyBorder="1" applyAlignment="1">
      <alignment horizontal="center" vertical="top"/>
    </xf>
    <xf numFmtId="0" fontId="1" fillId="0" borderId="0" xfId="0" applyFont="1" applyAlignment="1">
      <alignment horizontal="right" wrapText="1"/>
    </xf>
    <xf numFmtId="0" fontId="4" fillId="0" borderId="0" xfId="0" applyFont="1" applyAlignment="1">
      <alignment horizontal="right"/>
    </xf>
    <xf numFmtId="0" fontId="10" fillId="0" borderId="0" xfId="0" applyFont="1" applyAlignment="1">
      <alignment horizontal="center" vertical="top" wrapText="1"/>
    </xf>
    <xf numFmtId="164" fontId="2" fillId="5" borderId="38" xfId="0" applyNumberFormat="1" applyFont="1" applyFill="1" applyBorder="1" applyAlignment="1">
      <alignment horizontal="center" vertical="top" wrapText="1"/>
    </xf>
    <xf numFmtId="0" fontId="5" fillId="5" borderId="41" xfId="0" applyFont="1" applyFill="1" applyBorder="1" applyAlignment="1">
      <alignment horizontal="left" vertical="top" wrapText="1"/>
    </xf>
    <xf numFmtId="0" fontId="2" fillId="8" borderId="41" xfId="0" applyFont="1" applyFill="1" applyBorder="1" applyAlignment="1">
      <alignment horizontal="left" vertical="top"/>
    </xf>
    <xf numFmtId="0" fontId="2" fillId="2" borderId="41" xfId="0" applyFont="1" applyFill="1" applyBorder="1" applyAlignment="1">
      <alignment horizontal="left" vertical="top" wrapText="1"/>
    </xf>
    <xf numFmtId="0" fontId="2" fillId="8" borderId="5" xfId="0" applyFont="1" applyFill="1" applyBorder="1" applyAlignment="1">
      <alignment horizontal="left" vertical="top"/>
    </xf>
    <xf numFmtId="0" fontId="2" fillId="2" borderId="5" xfId="0" applyFont="1" applyFill="1" applyBorder="1" applyAlignment="1">
      <alignment horizontal="left" vertical="top" wrapText="1"/>
    </xf>
    <xf numFmtId="3" fontId="1" fillId="0" borderId="0" xfId="0" applyNumberFormat="1" applyFont="1" applyAlignment="1">
      <alignment horizontal="left" vertical="top" wrapText="1"/>
    </xf>
    <xf numFmtId="49" fontId="2" fillId="4" borderId="3" xfId="0" applyNumberFormat="1" applyFont="1" applyFill="1" applyBorder="1" applyAlignment="1">
      <alignment horizontal="center" vertical="top" wrapText="1"/>
    </xf>
    <xf numFmtId="49" fontId="2" fillId="8" borderId="34" xfId="0" applyNumberFormat="1" applyFont="1" applyFill="1" applyBorder="1" applyAlignment="1">
      <alignment horizontal="center" vertical="top"/>
    </xf>
    <xf numFmtId="49" fontId="2" fillId="10" borderId="4" xfId="0" applyNumberFormat="1" applyFont="1" applyFill="1" applyBorder="1" applyAlignment="1">
      <alignment horizontal="center" vertical="top"/>
    </xf>
    <xf numFmtId="49" fontId="2" fillId="8" borderId="18"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0" fontId="14" fillId="4" borderId="0" xfId="0" applyFont="1" applyFill="1"/>
    <xf numFmtId="0" fontId="10" fillId="4" borderId="0" xfId="0" applyFont="1" applyFill="1" applyAlignment="1">
      <alignment horizontal="center" vertical="top" wrapText="1"/>
    </xf>
    <xf numFmtId="0" fontId="1" fillId="4" borderId="0" xfId="0" applyFont="1" applyFill="1" applyAlignment="1">
      <alignment vertical="top"/>
    </xf>
    <xf numFmtId="49" fontId="2" fillId="4" borderId="0" xfId="0" applyNumberFormat="1" applyFont="1" applyFill="1" applyBorder="1" applyAlignment="1">
      <alignment horizontal="center" vertical="top" wrapText="1"/>
    </xf>
    <xf numFmtId="49" fontId="2" fillId="0" borderId="0" xfId="0" applyNumberFormat="1" applyFont="1" applyFill="1" applyBorder="1" applyAlignment="1">
      <alignment horizontal="center" vertical="top"/>
    </xf>
    <xf numFmtId="49" fontId="2" fillId="0" borderId="0" xfId="0" applyNumberFormat="1" applyFont="1" applyFill="1" applyBorder="1" applyAlignment="1">
      <alignment horizontal="right" vertical="top"/>
    </xf>
    <xf numFmtId="164" fontId="2" fillId="0" borderId="0" xfId="0" applyNumberFormat="1" applyFont="1" applyFill="1" applyBorder="1" applyAlignment="1">
      <alignment horizontal="center" vertical="top"/>
    </xf>
    <xf numFmtId="49" fontId="1" fillId="0" borderId="0" xfId="0" applyNumberFormat="1" applyFont="1" applyFill="1" applyAlignment="1">
      <alignment vertical="top"/>
    </xf>
    <xf numFmtId="3" fontId="1" fillId="0" borderId="0" xfId="0" applyNumberFormat="1" applyFont="1" applyBorder="1" applyAlignment="1">
      <alignment vertical="top"/>
    </xf>
    <xf numFmtId="0" fontId="4" fillId="0" borderId="4" xfId="0" applyFont="1" applyFill="1" applyBorder="1" applyAlignment="1">
      <alignment horizontal="left" vertical="top" wrapText="1"/>
    </xf>
    <xf numFmtId="0" fontId="12" fillId="3" borderId="20" xfId="0" applyFont="1" applyFill="1" applyBorder="1" applyAlignment="1">
      <alignment horizontal="center" vertical="center"/>
    </xf>
    <xf numFmtId="0" fontId="12" fillId="3" borderId="14" xfId="0" applyFont="1" applyFill="1" applyBorder="1" applyAlignment="1">
      <alignment horizontal="center" vertical="center"/>
    </xf>
    <xf numFmtId="0" fontId="0" fillId="0" borderId="18" xfId="0" applyFill="1" applyBorder="1" applyAlignment="1"/>
    <xf numFmtId="0" fontId="0" fillId="0" borderId="4" xfId="0" applyFill="1" applyBorder="1" applyAlignment="1"/>
    <xf numFmtId="0" fontId="4" fillId="0" borderId="15" xfId="0" applyFont="1" applyFill="1" applyBorder="1" applyAlignment="1"/>
    <xf numFmtId="0" fontId="1" fillId="4" borderId="4" xfId="0" applyFont="1" applyFill="1" applyBorder="1" applyAlignment="1">
      <alignment horizontal="center" vertical="center" textRotation="90" wrapText="1"/>
    </xf>
    <xf numFmtId="49" fontId="1" fillId="4" borderId="15" xfId="0" applyNumberFormat="1" applyFont="1" applyFill="1" applyBorder="1" applyAlignment="1">
      <alignment horizontal="center" vertical="top"/>
    </xf>
    <xf numFmtId="0" fontId="1" fillId="4" borderId="13" xfId="0" applyFont="1" applyFill="1" applyBorder="1" applyAlignment="1">
      <alignment vertical="top" wrapText="1"/>
    </xf>
    <xf numFmtId="164" fontId="1" fillId="0" borderId="0" xfId="0" applyNumberFormat="1" applyFont="1" applyBorder="1" applyAlignment="1">
      <alignment horizontal="center" vertical="top"/>
    </xf>
    <xf numFmtId="164" fontId="1" fillId="0" borderId="53" xfId="0" applyNumberFormat="1" applyFont="1" applyBorder="1" applyAlignment="1">
      <alignment horizontal="center" vertical="top"/>
    </xf>
    <xf numFmtId="0" fontId="6" fillId="4" borderId="3" xfId="0" applyFont="1" applyFill="1" applyBorder="1" applyAlignment="1">
      <alignment horizontal="center" vertical="top"/>
    </xf>
    <xf numFmtId="0" fontId="6" fillId="4" borderId="35" xfId="0" applyFont="1" applyFill="1" applyBorder="1" applyAlignment="1">
      <alignment horizontal="center" vertical="top"/>
    </xf>
    <xf numFmtId="0" fontId="1" fillId="4" borderId="46" xfId="0" applyFont="1" applyFill="1" applyBorder="1" applyAlignment="1">
      <alignment horizontal="center" vertical="center"/>
    </xf>
    <xf numFmtId="0" fontId="2" fillId="0" borderId="61" xfId="0" applyFont="1" applyFill="1" applyBorder="1" applyAlignment="1">
      <alignment horizontal="left" vertical="top" wrapText="1"/>
    </xf>
    <xf numFmtId="0" fontId="1" fillId="3" borderId="17" xfId="0" applyFont="1" applyFill="1" applyBorder="1" applyAlignment="1">
      <alignment horizontal="left" vertical="top" wrapText="1"/>
    </xf>
    <xf numFmtId="0" fontId="6" fillId="0" borderId="2" xfId="0" applyFont="1" applyFill="1" applyBorder="1" applyAlignment="1">
      <alignment horizontal="center" vertical="top"/>
    </xf>
    <xf numFmtId="0" fontId="2" fillId="4" borderId="51" xfId="0" applyFont="1" applyFill="1" applyBorder="1" applyAlignment="1">
      <alignment horizontal="left" vertical="top" wrapText="1"/>
    </xf>
    <xf numFmtId="3" fontId="2" fillId="0" borderId="38" xfId="0" applyNumberFormat="1" applyFont="1" applyBorder="1" applyAlignment="1">
      <alignment horizontal="center" vertical="center" wrapText="1"/>
    </xf>
    <xf numFmtId="164" fontId="1" fillId="0" borderId="45" xfId="0" applyNumberFormat="1" applyFont="1" applyBorder="1" applyAlignment="1">
      <alignment horizontal="center" vertical="top"/>
    </xf>
    <xf numFmtId="0" fontId="1" fillId="0" borderId="46" xfId="0" applyFont="1" applyFill="1" applyBorder="1" applyAlignment="1">
      <alignment horizontal="center" vertical="top" wrapText="1"/>
    </xf>
    <xf numFmtId="164" fontId="21" fillId="4" borderId="20" xfId="0" applyNumberFormat="1" applyFont="1" applyFill="1" applyBorder="1" applyAlignment="1">
      <alignment horizontal="center" vertical="top"/>
    </xf>
    <xf numFmtId="164" fontId="1" fillId="7" borderId="36" xfId="0" applyNumberFormat="1" applyFont="1" applyFill="1" applyBorder="1" applyAlignment="1">
      <alignment horizontal="center" vertical="top" wrapText="1"/>
    </xf>
    <xf numFmtId="164" fontId="1" fillId="7" borderId="32" xfId="0" applyNumberFormat="1" applyFont="1" applyFill="1" applyBorder="1" applyAlignment="1">
      <alignment horizontal="center" vertical="top"/>
    </xf>
    <xf numFmtId="0" fontId="1" fillId="4" borderId="3" xfId="0" applyFont="1" applyFill="1" applyBorder="1" applyAlignment="1">
      <alignment horizontal="left" vertical="top" wrapText="1"/>
    </xf>
    <xf numFmtId="49" fontId="2" fillId="2" borderId="3" xfId="0" applyNumberFormat="1" applyFont="1" applyFill="1" applyBorder="1" applyAlignment="1">
      <alignment horizontal="center" vertical="top"/>
    </xf>
    <xf numFmtId="49" fontId="2" fillId="8" borderId="13" xfId="0" applyNumberFormat="1" applyFont="1" applyFill="1" applyBorder="1" applyAlignment="1">
      <alignment horizontal="center" vertical="top"/>
    </xf>
    <xf numFmtId="49" fontId="2" fillId="4" borderId="3" xfId="0" applyNumberFormat="1" applyFont="1" applyFill="1" applyBorder="1" applyAlignment="1">
      <alignment horizontal="center" vertical="top"/>
    </xf>
    <xf numFmtId="0" fontId="1" fillId="3" borderId="23" xfId="0" applyFont="1" applyFill="1" applyBorder="1" applyAlignment="1">
      <alignment vertical="top" wrapText="1"/>
    </xf>
    <xf numFmtId="49" fontId="20" fillId="3" borderId="59" xfId="0" applyNumberFormat="1" applyFont="1" applyFill="1" applyBorder="1" applyAlignment="1">
      <alignment horizontal="center" vertical="center"/>
    </xf>
    <xf numFmtId="49" fontId="12" fillId="3" borderId="59" xfId="0" applyNumberFormat="1" applyFont="1" applyFill="1" applyBorder="1" applyAlignment="1">
      <alignment horizontal="center" vertical="center"/>
    </xf>
    <xf numFmtId="49" fontId="12" fillId="3" borderId="24" xfId="0" applyNumberFormat="1" applyFont="1" applyFill="1" applyBorder="1" applyAlignment="1">
      <alignment horizontal="center" vertical="center"/>
    </xf>
    <xf numFmtId="0" fontId="20" fillId="3" borderId="20" xfId="0" applyFont="1" applyFill="1" applyBorder="1" applyAlignment="1">
      <alignment horizontal="center" vertical="center"/>
    </xf>
    <xf numFmtId="0" fontId="1" fillId="0" borderId="51" xfId="0" applyFont="1" applyBorder="1" applyAlignment="1">
      <alignment vertical="top"/>
    </xf>
    <xf numFmtId="164" fontId="1" fillId="4" borderId="53" xfId="0" applyNumberFormat="1" applyFont="1" applyFill="1" applyBorder="1" applyAlignment="1">
      <alignment horizontal="center" vertical="top"/>
    </xf>
    <xf numFmtId="0" fontId="1" fillId="4" borderId="30" xfId="0" applyFont="1" applyFill="1" applyBorder="1" applyAlignment="1">
      <alignment vertical="top"/>
    </xf>
    <xf numFmtId="0" fontId="12" fillId="4" borderId="3" xfId="0" applyFont="1" applyFill="1" applyBorder="1" applyAlignment="1">
      <alignment horizontal="center" vertical="center" textRotation="90" wrapText="1"/>
    </xf>
    <xf numFmtId="0" fontId="7" fillId="4" borderId="13" xfId="0" applyFont="1" applyFill="1" applyBorder="1" applyAlignment="1">
      <alignment horizontal="left" vertical="top" wrapText="1"/>
    </xf>
    <xf numFmtId="0" fontId="7" fillId="4" borderId="61" xfId="0" applyFont="1" applyFill="1" applyBorder="1" applyAlignment="1">
      <alignment horizontal="center" vertical="top"/>
    </xf>
    <xf numFmtId="0" fontId="7" fillId="4" borderId="24" xfId="0" applyFont="1" applyFill="1" applyBorder="1" applyAlignment="1">
      <alignment horizontal="center" vertical="top"/>
    </xf>
    <xf numFmtId="0" fontId="12" fillId="4" borderId="51" xfId="0" applyFont="1" applyFill="1" applyBorder="1" applyAlignment="1">
      <alignment horizontal="center" vertical="center" textRotation="90" wrapText="1"/>
    </xf>
    <xf numFmtId="0" fontId="7" fillId="4" borderId="49" xfId="0" applyFont="1" applyFill="1" applyBorder="1" applyAlignment="1">
      <alignment horizontal="left" vertical="top" wrapText="1"/>
    </xf>
    <xf numFmtId="0" fontId="7" fillId="4" borderId="51" xfId="0" applyFont="1" applyFill="1" applyBorder="1" applyAlignment="1">
      <alignment horizontal="center" vertical="top"/>
    </xf>
    <xf numFmtId="0" fontId="7" fillId="4" borderId="50" xfId="0" applyFont="1" applyFill="1" applyBorder="1" applyAlignment="1">
      <alignment horizontal="center" vertical="top"/>
    </xf>
    <xf numFmtId="49" fontId="1" fillId="4" borderId="14" xfId="0" applyNumberFormat="1" applyFont="1" applyFill="1" applyBorder="1" applyAlignment="1">
      <alignment horizontal="center" vertical="top"/>
    </xf>
    <xf numFmtId="0" fontId="0" fillId="0" borderId="50" xfId="0" applyBorder="1" applyAlignment="1">
      <alignment horizontal="center" vertical="center" wrapText="1"/>
    </xf>
    <xf numFmtId="49" fontId="2" fillId="4" borderId="14" xfId="0" applyNumberFormat="1" applyFont="1" applyFill="1" applyBorder="1" applyAlignment="1">
      <alignment horizontal="center" vertical="top"/>
    </xf>
    <xf numFmtId="0" fontId="12" fillId="3" borderId="20" xfId="0" applyFont="1" applyFill="1" applyBorder="1" applyAlignment="1">
      <alignment horizontal="center" vertical="top"/>
    </xf>
    <xf numFmtId="0" fontId="12" fillId="3" borderId="14" xfId="0" applyFont="1" applyFill="1" applyBorder="1" applyAlignment="1">
      <alignment horizontal="center" vertical="top"/>
    </xf>
    <xf numFmtId="0" fontId="0" fillId="4" borderId="14" xfId="0" applyFill="1" applyBorder="1" applyAlignment="1">
      <alignment horizontal="center" vertical="center" wrapText="1"/>
    </xf>
    <xf numFmtId="0" fontId="15" fillId="3" borderId="13" xfId="0" applyFont="1" applyFill="1" applyBorder="1" applyAlignment="1">
      <alignment horizontal="left" vertical="top" wrapText="1"/>
    </xf>
    <xf numFmtId="0" fontId="7" fillId="0" borderId="73" xfId="0" applyFont="1" applyBorder="1" applyAlignment="1">
      <alignment horizontal="left" vertical="top" wrapText="1"/>
    </xf>
    <xf numFmtId="49" fontId="1" fillId="4" borderId="51" xfId="0" applyNumberFormat="1" applyFont="1" applyFill="1" applyBorder="1" applyAlignment="1">
      <alignment horizontal="center" vertical="top"/>
    </xf>
    <xf numFmtId="49" fontId="2" fillId="8" borderId="13"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49" fontId="2" fillId="4" borderId="3" xfId="0" applyNumberFormat="1" applyFont="1" applyFill="1" applyBorder="1" applyAlignment="1">
      <alignment horizontal="center" vertical="top"/>
    </xf>
    <xf numFmtId="49" fontId="1" fillId="4" borderId="14" xfId="0" applyNumberFormat="1" applyFont="1" applyFill="1" applyBorder="1" applyAlignment="1">
      <alignment horizontal="center" vertical="top"/>
    </xf>
    <xf numFmtId="0" fontId="22" fillId="0" borderId="21" xfId="0" applyFont="1" applyBorder="1" applyAlignment="1">
      <alignment horizontal="center" vertical="center" wrapText="1"/>
    </xf>
    <xf numFmtId="0" fontId="7" fillId="0" borderId="23" xfId="0" applyFont="1" applyFill="1" applyBorder="1" applyAlignment="1">
      <alignment horizontal="left" vertical="top" wrapText="1"/>
    </xf>
    <xf numFmtId="0" fontId="7" fillId="0" borderId="61" xfId="0" applyFont="1" applyFill="1" applyBorder="1" applyAlignment="1">
      <alignment horizontal="center" vertical="top"/>
    </xf>
    <xf numFmtId="0" fontId="7" fillId="0" borderId="24" xfId="0" applyFont="1" applyFill="1" applyBorder="1" applyAlignment="1">
      <alignment horizontal="center" vertical="top"/>
    </xf>
    <xf numFmtId="0" fontId="7" fillId="4" borderId="49" xfId="0" applyFont="1" applyFill="1" applyBorder="1" applyAlignment="1">
      <alignment vertical="top" wrapText="1"/>
    </xf>
    <xf numFmtId="0" fontId="16" fillId="4" borderId="51" xfId="1" applyFont="1" applyFill="1" applyBorder="1" applyAlignment="1">
      <alignment horizontal="center" vertical="top"/>
    </xf>
    <xf numFmtId="49" fontId="1" fillId="4" borderId="61" xfId="0" applyNumberFormat="1" applyFont="1" applyFill="1" applyBorder="1" applyAlignment="1">
      <alignment horizontal="center" vertical="center" textRotation="90"/>
    </xf>
    <xf numFmtId="164" fontId="1" fillId="4" borderId="48" xfId="0" applyNumberFormat="1" applyFont="1" applyFill="1" applyBorder="1" applyAlignment="1">
      <alignment horizontal="center" vertical="top"/>
    </xf>
    <xf numFmtId="0" fontId="7" fillId="0" borderId="77" xfId="0" applyFont="1" applyFill="1" applyBorder="1" applyAlignment="1">
      <alignment horizontal="left" vertical="top" wrapText="1"/>
    </xf>
    <xf numFmtId="0" fontId="7" fillId="0" borderId="84" xfId="0" applyFont="1" applyFill="1" applyBorder="1" applyAlignment="1">
      <alignment horizontal="center" vertical="top"/>
    </xf>
    <xf numFmtId="0" fontId="7" fillId="0" borderId="79" xfId="0" applyFont="1" applyFill="1" applyBorder="1" applyAlignment="1">
      <alignment horizontal="center" vertical="top"/>
    </xf>
    <xf numFmtId="0" fontId="1" fillId="4" borderId="45" xfId="0" applyFont="1" applyFill="1" applyBorder="1" applyAlignment="1">
      <alignment horizontal="center" vertical="top" wrapText="1"/>
    </xf>
    <xf numFmtId="0" fontId="1" fillId="4" borderId="49" xfId="0" applyFont="1" applyFill="1" applyBorder="1" applyAlignment="1">
      <alignment horizontal="left" vertical="top" wrapText="1"/>
    </xf>
    <xf numFmtId="0" fontId="1" fillId="4" borderId="45" xfId="0" applyFont="1" applyFill="1" applyBorder="1" applyAlignment="1">
      <alignment horizontal="center" vertical="top"/>
    </xf>
    <xf numFmtId="164" fontId="1" fillId="4" borderId="45"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49" fontId="1" fillId="4" borderId="20" xfId="0" applyNumberFormat="1" applyFont="1" applyFill="1" applyBorder="1" applyAlignment="1">
      <alignment horizontal="center" vertical="center" textRotation="90"/>
    </xf>
    <xf numFmtId="1" fontId="7" fillId="4" borderId="3" xfId="0" applyNumberFormat="1" applyFont="1" applyFill="1" applyBorder="1" applyAlignment="1">
      <alignment horizontal="center" vertical="top"/>
    </xf>
    <xf numFmtId="1" fontId="7" fillId="4" borderId="14" xfId="0" applyNumberFormat="1" applyFont="1" applyFill="1" applyBorder="1" applyAlignment="1">
      <alignment horizontal="center" vertical="top"/>
    </xf>
    <xf numFmtId="0" fontId="7" fillId="4" borderId="13" xfId="0" applyFont="1" applyFill="1" applyBorder="1" applyAlignment="1">
      <alignment vertical="top" wrapText="1"/>
    </xf>
    <xf numFmtId="49" fontId="2" fillId="7" borderId="20" xfId="0" applyNumberFormat="1" applyFont="1" applyFill="1" applyBorder="1" applyAlignment="1">
      <alignment horizontal="center" vertical="top"/>
    </xf>
    <xf numFmtId="0" fontId="1" fillId="4" borderId="70" xfId="0" applyFont="1" applyFill="1" applyBorder="1" applyAlignment="1">
      <alignment horizontal="center" vertical="top" wrapText="1"/>
    </xf>
    <xf numFmtId="0" fontId="16" fillId="4" borderId="49" xfId="0" applyFont="1" applyFill="1" applyBorder="1" applyAlignment="1">
      <alignment horizontal="left" vertical="top" wrapText="1"/>
    </xf>
    <xf numFmtId="0" fontId="17" fillId="4" borderId="52" xfId="0" applyFont="1" applyFill="1" applyBorder="1" applyAlignment="1">
      <alignment horizontal="center" vertical="top"/>
    </xf>
    <xf numFmtId="0" fontId="17" fillId="4" borderId="50" xfId="0" applyFont="1" applyFill="1" applyBorder="1" applyAlignment="1">
      <alignment horizontal="center" vertical="top"/>
    </xf>
    <xf numFmtId="164" fontId="15" fillId="4" borderId="51" xfId="0" applyNumberFormat="1" applyFont="1" applyFill="1" applyBorder="1" applyAlignment="1">
      <alignment horizontal="center" vertical="top"/>
    </xf>
    <xf numFmtId="49" fontId="1" fillId="4" borderId="14" xfId="0" applyNumberFormat="1" applyFont="1" applyFill="1" applyBorder="1" applyAlignment="1">
      <alignment horizontal="center" vertical="top" wrapText="1"/>
    </xf>
    <xf numFmtId="0" fontId="16" fillId="0" borderId="62" xfId="0" applyFont="1" applyFill="1" applyBorder="1" applyAlignment="1">
      <alignment vertical="top" wrapText="1"/>
    </xf>
    <xf numFmtId="0" fontId="16" fillId="0" borderId="65" xfId="0" applyFont="1" applyFill="1" applyBorder="1" applyAlignment="1">
      <alignment horizontal="center" vertical="top"/>
    </xf>
    <xf numFmtId="0" fontId="16" fillId="4" borderId="65" xfId="0" applyFont="1" applyFill="1" applyBorder="1" applyAlignment="1">
      <alignment horizontal="center" vertical="top"/>
    </xf>
    <xf numFmtId="0" fontId="16" fillId="0" borderId="64" xfId="0" applyFont="1" applyFill="1" applyBorder="1" applyAlignment="1">
      <alignment horizontal="center" vertical="top"/>
    </xf>
    <xf numFmtId="0" fontId="7" fillId="4" borderId="3" xfId="1" applyFont="1" applyFill="1" applyBorder="1" applyAlignment="1">
      <alignment horizontal="center" vertical="top"/>
    </xf>
    <xf numFmtId="0" fontId="6" fillId="4" borderId="59" xfId="0" applyFont="1" applyFill="1" applyBorder="1" applyAlignment="1">
      <alignment horizontal="center" vertical="top"/>
    </xf>
    <xf numFmtId="0" fontId="6" fillId="4" borderId="61" xfId="0" applyFont="1" applyFill="1" applyBorder="1" applyAlignment="1">
      <alignment horizontal="center" vertical="top"/>
    </xf>
    <xf numFmtId="0" fontId="6" fillId="4" borderId="60" xfId="0" applyFont="1" applyFill="1" applyBorder="1" applyAlignment="1">
      <alignment horizontal="center" vertical="top"/>
    </xf>
    <xf numFmtId="49" fontId="1" fillId="4" borderId="20" xfId="0" applyNumberFormat="1" applyFont="1" applyFill="1" applyBorder="1" applyAlignment="1">
      <alignment horizontal="center" vertical="top"/>
    </xf>
    <xf numFmtId="0" fontId="5" fillId="5" borderId="41" xfId="0" applyFont="1" applyFill="1" applyBorder="1" applyAlignment="1">
      <alignment horizontal="left" vertical="top" wrapText="1"/>
    </xf>
    <xf numFmtId="0" fontId="2" fillId="8" borderId="41" xfId="0" applyFont="1" applyFill="1" applyBorder="1" applyAlignment="1">
      <alignment horizontal="left" vertical="top"/>
    </xf>
    <xf numFmtId="0" fontId="2" fillId="2" borderId="41" xfId="0" applyFont="1" applyFill="1" applyBorder="1" applyAlignment="1">
      <alignment horizontal="left" vertical="top" wrapText="1"/>
    </xf>
    <xf numFmtId="49" fontId="2" fillId="2" borderId="3" xfId="0" applyNumberFormat="1" applyFont="1" applyFill="1" applyBorder="1" applyAlignment="1">
      <alignment horizontal="center" vertical="top"/>
    </xf>
    <xf numFmtId="0" fontId="2" fillId="8" borderId="5" xfId="0" applyFont="1" applyFill="1" applyBorder="1" applyAlignment="1">
      <alignment horizontal="left" vertical="top"/>
    </xf>
    <xf numFmtId="0" fontId="2" fillId="2" borderId="5" xfId="0" applyFont="1" applyFill="1" applyBorder="1" applyAlignment="1">
      <alignment horizontal="left" vertical="top" wrapText="1"/>
    </xf>
    <xf numFmtId="0" fontId="1" fillId="8" borderId="5" xfId="0" applyFont="1" applyFill="1" applyBorder="1" applyAlignment="1">
      <alignment horizontal="center" vertical="top"/>
    </xf>
    <xf numFmtId="0" fontId="1" fillId="2" borderId="5" xfId="0" applyFont="1" applyFill="1" applyBorder="1" applyAlignment="1">
      <alignment horizontal="center" vertical="top" wrapText="1"/>
    </xf>
    <xf numFmtId="49" fontId="2" fillId="7" borderId="3" xfId="0" applyNumberFormat="1" applyFont="1" applyFill="1" applyBorder="1" applyAlignment="1">
      <alignment horizontal="center" vertical="top"/>
    </xf>
    <xf numFmtId="49" fontId="2" fillId="8" borderId="13" xfId="0" applyNumberFormat="1" applyFont="1" applyFill="1" applyBorder="1" applyAlignment="1">
      <alignment horizontal="center" vertical="top"/>
    </xf>
    <xf numFmtId="49" fontId="2" fillId="0" borderId="51" xfId="0" applyNumberFormat="1" applyFont="1" applyBorder="1" applyAlignment="1">
      <alignment horizontal="center" vertical="top"/>
    </xf>
    <xf numFmtId="0" fontId="0" fillId="0" borderId="14" xfId="0" applyBorder="1" applyAlignment="1">
      <alignment horizontal="center" vertical="top" wrapText="1"/>
    </xf>
    <xf numFmtId="49" fontId="2" fillId="4" borderId="3" xfId="0" applyNumberFormat="1" applyFont="1" applyFill="1" applyBorder="1" applyAlignment="1">
      <alignment horizontal="center" vertical="top"/>
    </xf>
    <xf numFmtId="49" fontId="1" fillId="4" borderId="3" xfId="0" applyNumberFormat="1" applyFont="1" applyFill="1" applyBorder="1" applyAlignment="1">
      <alignment horizontal="center" vertical="top"/>
    </xf>
    <xf numFmtId="49" fontId="1" fillId="4" borderId="14" xfId="0" applyNumberFormat="1" applyFont="1" applyFill="1" applyBorder="1" applyAlignment="1">
      <alignment horizontal="center" vertical="top"/>
    </xf>
    <xf numFmtId="164" fontId="15" fillId="0" borderId="35" xfId="0" applyNumberFormat="1" applyFont="1" applyBorder="1" applyAlignment="1">
      <alignment horizontal="center" vertical="top"/>
    </xf>
    <xf numFmtId="164" fontId="15" fillId="0" borderId="22" xfId="0" applyNumberFormat="1" applyFont="1" applyBorder="1" applyAlignment="1">
      <alignment horizontal="center" vertical="top"/>
    </xf>
    <xf numFmtId="164" fontId="15" fillId="4" borderId="53" xfId="0" applyNumberFormat="1" applyFont="1" applyFill="1" applyBorder="1" applyAlignment="1">
      <alignment horizontal="center" vertical="top"/>
    </xf>
    <xf numFmtId="0" fontId="15" fillId="0" borderId="46" xfId="0" applyFont="1" applyBorder="1" applyAlignment="1">
      <alignment horizontal="left" vertical="top" wrapText="1"/>
    </xf>
    <xf numFmtId="49" fontId="15" fillId="4" borderId="20" xfId="0" applyNumberFormat="1" applyFont="1" applyFill="1" applyBorder="1" applyAlignment="1">
      <alignment horizontal="center" vertical="top"/>
    </xf>
    <xf numFmtId="49" fontId="15" fillId="4" borderId="14" xfId="0" applyNumberFormat="1" applyFont="1" applyFill="1" applyBorder="1" applyAlignment="1">
      <alignment horizontal="center" vertical="top"/>
    </xf>
    <xf numFmtId="0" fontId="1" fillId="0" borderId="44" xfId="0" applyFont="1" applyBorder="1" applyAlignment="1">
      <alignment vertical="top"/>
    </xf>
    <xf numFmtId="0" fontId="23" fillId="0" borderId="0" xfId="0" applyNumberFormat="1" applyFont="1" applyFill="1" applyBorder="1" applyAlignment="1">
      <alignment horizontal="left" vertical="top"/>
    </xf>
    <xf numFmtId="3" fontId="1" fillId="0" borderId="0" xfId="0" applyNumberFormat="1" applyFont="1" applyAlignment="1">
      <alignment horizontal="left" vertical="top" wrapText="1"/>
    </xf>
    <xf numFmtId="49" fontId="1" fillId="4" borderId="3" xfId="0" applyNumberFormat="1" applyFont="1" applyFill="1" applyBorder="1" applyAlignment="1">
      <alignment horizontal="center" vertical="top"/>
    </xf>
    <xf numFmtId="49" fontId="1" fillId="4" borderId="14" xfId="0" applyNumberFormat="1" applyFont="1" applyFill="1" applyBorder="1" applyAlignment="1">
      <alignment horizontal="center" vertical="top"/>
    </xf>
    <xf numFmtId="49" fontId="2" fillId="8" borderId="46"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49" fontId="2" fillId="4" borderId="3" xfId="0" applyNumberFormat="1" applyFont="1" applyFill="1" applyBorder="1" applyAlignment="1">
      <alignment horizontal="center" vertical="top"/>
    </xf>
    <xf numFmtId="0" fontId="2" fillId="8" borderId="5" xfId="0" applyFont="1" applyFill="1" applyBorder="1" applyAlignment="1">
      <alignment horizontal="left" vertical="top"/>
    </xf>
    <xf numFmtId="0" fontId="2" fillId="2" borderId="5" xfId="0" applyFont="1" applyFill="1" applyBorder="1" applyAlignment="1">
      <alignment horizontal="left" vertical="top" wrapText="1"/>
    </xf>
    <xf numFmtId="0" fontId="5" fillId="5" borderId="41" xfId="0" applyFont="1" applyFill="1" applyBorder="1" applyAlignment="1">
      <alignment horizontal="left" vertical="top" wrapText="1"/>
    </xf>
    <xf numFmtId="0" fontId="2" fillId="8" borderId="41" xfId="0" applyFont="1" applyFill="1" applyBorder="1" applyAlignment="1">
      <alignment horizontal="left" vertical="top"/>
    </xf>
    <xf numFmtId="0" fontId="2" fillId="2" borderId="41" xfId="0" applyFont="1" applyFill="1" applyBorder="1" applyAlignment="1">
      <alignment horizontal="left" vertical="top" wrapText="1"/>
    </xf>
    <xf numFmtId="49" fontId="2" fillId="8" borderId="13" xfId="0" applyNumberFormat="1" applyFont="1" applyFill="1" applyBorder="1" applyAlignment="1">
      <alignment horizontal="center" vertical="top"/>
    </xf>
    <xf numFmtId="0" fontId="2" fillId="0" borderId="61" xfId="0" applyFont="1" applyFill="1" applyBorder="1" applyAlignment="1">
      <alignment horizontal="left" vertical="top" wrapText="1"/>
    </xf>
    <xf numFmtId="0" fontId="10" fillId="0" borderId="0" xfId="0" applyFont="1" applyAlignment="1">
      <alignment horizontal="center" vertical="top" wrapText="1"/>
    </xf>
    <xf numFmtId="0" fontId="11" fillId="0" borderId="0" xfId="0" applyFont="1" applyAlignment="1">
      <alignment horizontal="center" vertical="top" wrapText="1"/>
    </xf>
    <xf numFmtId="0" fontId="10" fillId="0" borderId="0" xfId="0" applyFont="1" applyAlignment="1">
      <alignment horizontal="center" vertical="top"/>
    </xf>
    <xf numFmtId="49" fontId="1" fillId="4" borderId="51" xfId="0" applyNumberFormat="1" applyFont="1" applyFill="1" applyBorder="1" applyAlignment="1">
      <alignment horizontal="center" vertical="top"/>
    </xf>
    <xf numFmtId="0" fontId="12" fillId="0" borderId="0" xfId="0" applyNumberFormat="1" applyFont="1" applyFill="1" applyBorder="1" applyAlignment="1">
      <alignment horizontal="left" vertical="top" wrapText="1"/>
    </xf>
    <xf numFmtId="0" fontId="1" fillId="8" borderId="26" xfId="0" applyFont="1" applyFill="1" applyBorder="1" applyAlignment="1">
      <alignment horizontal="center" vertical="top"/>
    </xf>
    <xf numFmtId="0" fontId="1" fillId="8" borderId="5" xfId="0" applyFont="1" applyFill="1" applyBorder="1" applyAlignment="1">
      <alignment horizontal="center" vertical="top"/>
    </xf>
    <xf numFmtId="0" fontId="1" fillId="5" borderId="26" xfId="0" applyFont="1" applyFill="1" applyBorder="1" applyAlignment="1">
      <alignment horizontal="center" vertical="top"/>
    </xf>
    <xf numFmtId="0" fontId="1" fillId="5" borderId="5" xfId="0" applyFont="1" applyFill="1" applyBorder="1" applyAlignment="1">
      <alignment horizontal="center" vertical="top"/>
    </xf>
    <xf numFmtId="0" fontId="1" fillId="0" borderId="8" xfId="0" applyFont="1" applyBorder="1" applyAlignment="1">
      <alignment horizontal="right" vertical="top"/>
    </xf>
    <xf numFmtId="0" fontId="1" fillId="2" borderId="26"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0" borderId="0" xfId="0" applyFont="1" applyAlignment="1">
      <alignment horizontal="right" wrapText="1"/>
    </xf>
    <xf numFmtId="0" fontId="4" fillId="0" borderId="0" xfId="0" applyFont="1" applyAlignment="1">
      <alignment horizontal="right"/>
    </xf>
    <xf numFmtId="164" fontId="2" fillId="5" borderId="38" xfId="0" applyNumberFormat="1" applyFont="1" applyFill="1" applyBorder="1" applyAlignment="1">
      <alignment horizontal="center" vertical="top" wrapText="1"/>
    </xf>
    <xf numFmtId="164" fontId="2" fillId="5" borderId="6" xfId="0" applyNumberFormat="1" applyFont="1" applyFill="1" applyBorder="1" applyAlignment="1">
      <alignment horizontal="center" vertical="top" wrapText="1"/>
    </xf>
    <xf numFmtId="164" fontId="1" fillId="0" borderId="40" xfId="0" applyNumberFormat="1" applyFont="1" applyBorder="1" applyAlignment="1">
      <alignment horizontal="center" vertical="top" wrapText="1"/>
    </xf>
    <xf numFmtId="164" fontId="2" fillId="5" borderId="40" xfId="0" applyNumberFormat="1" applyFont="1" applyFill="1" applyBorder="1" applyAlignment="1">
      <alignment horizontal="center" vertical="top" wrapText="1"/>
    </xf>
    <xf numFmtId="164" fontId="2" fillId="9" borderId="34" xfId="0" applyNumberFormat="1" applyFont="1" applyFill="1" applyBorder="1" applyAlignment="1">
      <alignment horizontal="center" vertical="top" wrapText="1"/>
    </xf>
    <xf numFmtId="164" fontId="2" fillId="7" borderId="19" xfId="0" applyNumberFormat="1" applyFont="1" applyFill="1" applyBorder="1" applyAlignment="1">
      <alignment horizontal="center" vertical="top"/>
    </xf>
    <xf numFmtId="164" fontId="2" fillId="2" borderId="16" xfId="0" applyNumberFormat="1" applyFont="1" applyFill="1" applyBorder="1" applyAlignment="1">
      <alignment horizontal="center" vertical="top"/>
    </xf>
    <xf numFmtId="164" fontId="2" fillId="8" borderId="16" xfId="0" applyNumberFormat="1" applyFont="1" applyFill="1" applyBorder="1" applyAlignment="1">
      <alignment horizontal="center" vertical="top"/>
    </xf>
    <xf numFmtId="164" fontId="1" fillId="0" borderId="3" xfId="0" applyNumberFormat="1" applyFont="1" applyBorder="1" applyAlignment="1">
      <alignment horizontal="center" vertical="top"/>
    </xf>
    <xf numFmtId="164" fontId="2" fillId="7" borderId="4" xfId="0" applyNumberFormat="1" applyFont="1" applyFill="1" applyBorder="1" applyAlignment="1">
      <alignment horizontal="center" vertical="top"/>
    </xf>
    <xf numFmtId="3" fontId="24" fillId="0" borderId="12" xfId="0" applyNumberFormat="1" applyFont="1" applyBorder="1" applyAlignment="1">
      <alignment vertical="top"/>
    </xf>
    <xf numFmtId="3" fontId="24" fillId="4" borderId="14" xfId="0" applyNumberFormat="1" applyFont="1" applyFill="1" applyBorder="1" applyAlignment="1">
      <alignment horizontal="center" vertical="top"/>
    </xf>
    <xf numFmtId="0" fontId="1" fillId="0" borderId="57" xfId="0" applyFont="1" applyBorder="1" applyAlignment="1">
      <alignment horizontal="center" vertical="center" textRotation="90" wrapText="1"/>
    </xf>
    <xf numFmtId="3" fontId="24" fillId="0" borderId="15" xfId="0" applyNumberFormat="1" applyFont="1" applyBorder="1" applyAlignment="1">
      <alignment vertical="top"/>
    </xf>
    <xf numFmtId="0" fontId="25" fillId="0" borderId="0" xfId="0" applyFont="1" applyAlignment="1">
      <alignment horizontal="left" vertical="top" wrapText="1"/>
    </xf>
    <xf numFmtId="0" fontId="0" fillId="0" borderId="0" xfId="0" applyAlignment="1">
      <alignment horizontal="left" vertical="top"/>
    </xf>
    <xf numFmtId="0" fontId="2" fillId="0" borderId="0" xfId="0" applyFont="1" applyBorder="1" applyAlignment="1">
      <alignment horizontal="right" vertical="top"/>
    </xf>
    <xf numFmtId="0" fontId="7" fillId="4" borderId="60" xfId="0" applyFont="1" applyFill="1" applyBorder="1" applyAlignment="1">
      <alignment horizontal="center" vertical="top"/>
    </xf>
    <xf numFmtId="49" fontId="1" fillId="4" borderId="35" xfId="0" applyNumberFormat="1" applyFont="1" applyFill="1" applyBorder="1" applyAlignment="1">
      <alignment horizontal="center" vertical="top"/>
    </xf>
    <xf numFmtId="0" fontId="12" fillId="3" borderId="35" xfId="0" applyFont="1" applyFill="1" applyBorder="1" applyAlignment="1">
      <alignment horizontal="center" vertical="top"/>
    </xf>
    <xf numFmtId="0" fontId="4" fillId="0" borderId="19" xfId="0" applyFont="1" applyFill="1" applyBorder="1" applyAlignment="1"/>
    <xf numFmtId="49" fontId="12" fillId="3" borderId="84" xfId="0" applyNumberFormat="1" applyFont="1" applyFill="1" applyBorder="1" applyAlignment="1">
      <alignment horizontal="center" vertical="center"/>
    </xf>
    <xf numFmtId="0" fontId="12" fillId="3" borderId="3" xfId="0" applyFont="1" applyFill="1" applyBorder="1" applyAlignment="1">
      <alignment horizontal="center" vertical="top"/>
    </xf>
    <xf numFmtId="0" fontId="4" fillId="0" borderId="4" xfId="0" applyFont="1" applyFill="1" applyBorder="1" applyAlignment="1"/>
    <xf numFmtId="0" fontId="6" fillId="0" borderId="3" xfId="0" applyFont="1" applyFill="1" applyBorder="1" applyAlignment="1">
      <alignment horizontal="center" vertical="top"/>
    </xf>
    <xf numFmtId="0" fontId="7" fillId="3" borderId="61" xfId="0" applyFont="1" applyFill="1" applyBorder="1" applyAlignment="1">
      <alignment horizontal="center" vertical="top"/>
    </xf>
    <xf numFmtId="49" fontId="7" fillId="3" borderId="63" xfId="0" applyNumberFormat="1" applyFont="1" applyFill="1" applyBorder="1" applyAlignment="1">
      <alignment horizontal="center" vertical="top"/>
    </xf>
    <xf numFmtId="0" fontId="6" fillId="0" borderId="54" xfId="0" applyFont="1" applyFill="1" applyBorder="1" applyAlignment="1">
      <alignment horizontal="center" vertical="top"/>
    </xf>
    <xf numFmtId="0" fontId="6" fillId="0" borderId="14" xfId="0" applyFont="1" applyFill="1" applyBorder="1" applyAlignment="1">
      <alignment horizontal="center" vertical="top"/>
    </xf>
    <xf numFmtId="0" fontId="6" fillId="4" borderId="14" xfId="0" applyFont="1" applyFill="1" applyBorder="1" applyAlignment="1">
      <alignment horizontal="center" vertical="top"/>
    </xf>
    <xf numFmtId="0" fontId="7" fillId="3" borderId="14" xfId="0" applyFont="1" applyFill="1" applyBorder="1" applyAlignment="1">
      <alignment horizontal="center" vertical="top"/>
    </xf>
    <xf numFmtId="0" fontId="7" fillId="0" borderId="14" xfId="0" applyFont="1" applyFill="1" applyBorder="1" applyAlignment="1">
      <alignment horizontal="center" vertical="top"/>
    </xf>
    <xf numFmtId="49" fontId="7" fillId="3" borderId="14" xfId="0" applyNumberFormat="1" applyFont="1" applyFill="1" applyBorder="1" applyAlignment="1">
      <alignment horizontal="center" vertical="top"/>
    </xf>
    <xf numFmtId="0" fontId="7" fillId="4" borderId="35" xfId="0" applyFont="1" applyFill="1" applyBorder="1" applyAlignment="1">
      <alignment horizontal="center" vertical="top"/>
    </xf>
    <xf numFmtId="49" fontId="12" fillId="3" borderId="14" xfId="0" applyNumberFormat="1" applyFont="1" applyFill="1" applyBorder="1" applyAlignment="1">
      <alignment horizontal="center" vertical="center"/>
    </xf>
    <xf numFmtId="0" fontId="24" fillId="0" borderId="2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25" xfId="0" applyFont="1" applyBorder="1" applyAlignment="1">
      <alignment horizontal="center" vertical="center" wrapText="1"/>
    </xf>
    <xf numFmtId="164" fontId="1" fillId="4" borderId="27" xfId="0" applyNumberFormat="1" applyFont="1" applyFill="1" applyBorder="1" applyAlignment="1">
      <alignment horizontal="center" vertical="top"/>
    </xf>
    <xf numFmtId="164" fontId="1" fillId="4" borderId="0" xfId="0" applyNumberFormat="1" applyFont="1" applyFill="1" applyBorder="1" applyAlignment="1">
      <alignment horizontal="center" vertical="center"/>
    </xf>
    <xf numFmtId="164" fontId="1" fillId="4" borderId="2" xfId="0" applyNumberFormat="1" applyFont="1" applyFill="1" applyBorder="1" applyAlignment="1">
      <alignment horizontal="center" vertical="top"/>
    </xf>
    <xf numFmtId="164" fontId="1" fillId="4" borderId="3" xfId="0" applyNumberFormat="1" applyFont="1" applyFill="1" applyBorder="1" applyAlignment="1">
      <alignment horizontal="center" vertical="center"/>
    </xf>
    <xf numFmtId="164" fontId="1" fillId="0" borderId="30" xfId="0" applyNumberFormat="1" applyFont="1" applyBorder="1" applyAlignment="1">
      <alignment horizontal="center" vertical="top" wrapText="1"/>
    </xf>
    <xf numFmtId="164" fontId="1" fillId="5" borderId="30" xfId="0" applyNumberFormat="1" applyFont="1" applyFill="1" applyBorder="1" applyAlignment="1">
      <alignment horizontal="center" vertical="top" wrapText="1"/>
    </xf>
    <xf numFmtId="164" fontId="2" fillId="5" borderId="67" xfId="0" applyNumberFormat="1" applyFont="1" applyFill="1" applyBorder="1" applyAlignment="1">
      <alignment horizontal="center" vertical="top" wrapText="1"/>
    </xf>
    <xf numFmtId="164" fontId="1" fillId="0" borderId="9" xfId="0" applyNumberFormat="1" applyFont="1" applyBorder="1" applyAlignment="1">
      <alignment horizontal="center" vertical="top" wrapText="1"/>
    </xf>
    <xf numFmtId="164" fontId="2" fillId="5" borderId="9" xfId="0" applyNumberFormat="1" applyFont="1" applyFill="1" applyBorder="1" applyAlignment="1">
      <alignment horizontal="center" vertical="top" wrapText="1"/>
    </xf>
    <xf numFmtId="164" fontId="2" fillId="9" borderId="4" xfId="0" applyNumberFormat="1" applyFont="1" applyFill="1" applyBorder="1" applyAlignment="1">
      <alignment horizontal="center" vertical="top" wrapText="1"/>
    </xf>
    <xf numFmtId="164" fontId="1" fillId="9" borderId="8" xfId="0" applyNumberFormat="1" applyFont="1" applyFill="1" applyBorder="1" applyAlignment="1">
      <alignment horizontal="center" vertical="top" wrapText="1"/>
    </xf>
    <xf numFmtId="49" fontId="1" fillId="4" borderId="14"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49" fontId="2" fillId="8" borderId="46" xfId="0" applyNumberFormat="1" applyFont="1" applyFill="1" applyBorder="1" applyAlignment="1">
      <alignment horizontal="center" vertical="top"/>
    </xf>
    <xf numFmtId="0" fontId="7" fillId="4" borderId="73" xfId="0" applyFont="1" applyFill="1" applyBorder="1" applyAlignment="1">
      <alignment horizontal="left" vertical="top" wrapText="1"/>
    </xf>
    <xf numFmtId="1" fontId="7" fillId="3" borderId="81" xfId="0" applyNumberFormat="1" applyFont="1" applyFill="1" applyBorder="1" applyAlignment="1">
      <alignment horizontal="center" vertical="top"/>
    </xf>
    <xf numFmtId="1" fontId="7" fillId="3" borderId="85" xfId="0" applyNumberFormat="1" applyFont="1" applyFill="1" applyBorder="1" applyAlignment="1">
      <alignment horizontal="center" vertical="top"/>
    </xf>
    <xf numFmtId="1" fontId="7" fillId="3" borderId="71" xfId="0" applyNumberFormat="1" applyFont="1" applyFill="1" applyBorder="1" applyAlignment="1">
      <alignment horizontal="center" vertical="top"/>
    </xf>
    <xf numFmtId="0" fontId="21" fillId="3" borderId="13" xfId="0" applyFont="1" applyFill="1" applyBorder="1" applyAlignment="1">
      <alignment horizontal="left" vertical="top" wrapText="1"/>
    </xf>
    <xf numFmtId="0" fontId="21" fillId="3" borderId="3" xfId="0" applyFont="1" applyFill="1" applyBorder="1" applyAlignment="1">
      <alignment horizontal="center" vertical="top"/>
    </xf>
    <xf numFmtId="0" fontId="21" fillId="3" borderId="3" xfId="0" applyFont="1" applyFill="1" applyBorder="1" applyAlignment="1">
      <alignment horizontal="center" vertical="center"/>
    </xf>
    <xf numFmtId="0" fontId="21" fillId="3" borderId="3" xfId="0" applyFont="1" applyFill="1" applyBorder="1" applyAlignment="1">
      <alignment horizontal="left" vertical="top"/>
    </xf>
    <xf numFmtId="1" fontId="7" fillId="3" borderId="50" xfId="0" applyNumberFormat="1" applyFont="1" applyFill="1" applyBorder="1" applyAlignment="1">
      <alignment horizontal="center" vertical="top"/>
    </xf>
    <xf numFmtId="0" fontId="7" fillId="0" borderId="86" xfId="0" applyFont="1" applyFill="1" applyBorder="1" applyAlignment="1">
      <alignment horizontal="left" vertical="top" wrapText="1"/>
    </xf>
    <xf numFmtId="0" fontId="7" fillId="4" borderId="23" xfId="0" applyFont="1" applyFill="1" applyBorder="1" applyAlignment="1">
      <alignment horizontal="left" vertical="top" wrapText="1"/>
    </xf>
    <xf numFmtId="0" fontId="1" fillId="4" borderId="43" xfId="0" applyFont="1" applyFill="1" applyBorder="1" applyAlignment="1">
      <alignment horizontal="center" vertical="top"/>
    </xf>
    <xf numFmtId="0" fontId="1" fillId="3" borderId="23" xfId="0" applyFont="1" applyFill="1" applyBorder="1" applyAlignment="1">
      <alignment horizontal="left" vertical="top" wrapText="1"/>
    </xf>
    <xf numFmtId="0" fontId="1" fillId="4" borderId="38" xfId="0" applyFont="1" applyFill="1" applyBorder="1" applyAlignment="1">
      <alignment horizontal="center" vertical="top" wrapText="1"/>
    </xf>
    <xf numFmtId="164" fontId="1" fillId="0" borderId="6" xfId="0" applyNumberFormat="1" applyFont="1" applyBorder="1" applyAlignment="1">
      <alignment horizontal="center" vertical="top"/>
    </xf>
    <xf numFmtId="0" fontId="1" fillId="3" borderId="13" xfId="0" applyFont="1" applyFill="1" applyBorder="1" applyAlignment="1">
      <alignment horizontal="left" vertical="top"/>
    </xf>
    <xf numFmtId="0" fontId="1" fillId="4" borderId="23" xfId="0" applyFont="1" applyFill="1" applyBorder="1" applyAlignment="1">
      <alignment horizontal="left" vertical="top" wrapText="1"/>
    </xf>
    <xf numFmtId="0" fontId="0" fillId="4" borderId="13" xfId="0" applyFill="1" applyBorder="1" applyAlignment="1">
      <alignment horizontal="left" vertical="top" wrapText="1"/>
    </xf>
    <xf numFmtId="3" fontId="1" fillId="0" borderId="28" xfId="0" applyNumberFormat="1" applyFont="1" applyBorder="1" applyAlignment="1">
      <alignment horizontal="center" vertical="center" textRotation="90" shrinkToFit="1"/>
    </xf>
    <xf numFmtId="3" fontId="1" fillId="0" borderId="20" xfId="0" applyNumberFormat="1" applyFont="1" applyBorder="1" applyAlignment="1">
      <alignment horizontal="center" vertical="center" textRotation="90" shrinkToFit="1"/>
    </xf>
    <xf numFmtId="3" fontId="1" fillId="0" borderId="29" xfId="0" applyNumberFormat="1" applyFont="1" applyBorder="1" applyAlignment="1">
      <alignment horizontal="center" vertical="center" textRotation="90" shrinkToFit="1"/>
    </xf>
    <xf numFmtId="3" fontId="1" fillId="0" borderId="28" xfId="0" applyNumberFormat="1" applyFont="1" applyBorder="1" applyAlignment="1">
      <alignment horizontal="center" vertical="center" textRotation="90" wrapText="1"/>
    </xf>
    <xf numFmtId="3" fontId="1" fillId="0" borderId="20" xfId="0" applyNumberFormat="1" applyFont="1" applyBorder="1" applyAlignment="1">
      <alignment horizontal="center" vertical="center" textRotation="90" wrapText="1"/>
    </xf>
    <xf numFmtId="3" fontId="1" fillId="0" borderId="29" xfId="0" applyNumberFormat="1" applyFont="1" applyBorder="1" applyAlignment="1">
      <alignment horizontal="center" vertical="center" textRotation="90" wrapText="1"/>
    </xf>
    <xf numFmtId="3" fontId="1" fillId="0" borderId="31" xfId="0" applyNumberFormat="1" applyFont="1" applyBorder="1" applyAlignment="1">
      <alignment horizontal="center" vertical="center" textRotation="90" wrapText="1" shrinkToFit="1"/>
    </xf>
    <xf numFmtId="3" fontId="1" fillId="0" borderId="22" xfId="0" applyNumberFormat="1" applyFont="1" applyBorder="1" applyAlignment="1">
      <alignment horizontal="center" vertical="center" textRotation="90" wrapText="1" shrinkToFit="1"/>
    </xf>
    <xf numFmtId="3" fontId="1" fillId="0" borderId="33" xfId="0" applyNumberFormat="1" applyFont="1" applyBorder="1" applyAlignment="1">
      <alignment horizontal="center" vertical="center" textRotation="90" wrapText="1" shrinkToFit="1"/>
    </xf>
    <xf numFmtId="0" fontId="10" fillId="0" borderId="0" xfId="0" applyFont="1" applyAlignment="1">
      <alignment horizontal="center" vertical="top" wrapText="1"/>
    </xf>
    <xf numFmtId="0" fontId="11" fillId="0" borderId="0" xfId="0" applyFont="1" applyAlignment="1">
      <alignment horizontal="center" vertical="top" wrapText="1"/>
    </xf>
    <xf numFmtId="0" fontId="10" fillId="0" borderId="0" xfId="0" applyFont="1" applyAlignment="1">
      <alignment horizontal="center" vertical="top"/>
    </xf>
    <xf numFmtId="3" fontId="1" fillId="0" borderId="17" xfId="0" applyNumberFormat="1" applyFont="1" applyBorder="1" applyAlignment="1">
      <alignment horizontal="center" vertical="center" textRotation="90" shrinkToFit="1"/>
    </xf>
    <xf numFmtId="3" fontId="1" fillId="0" borderId="13" xfId="0" applyNumberFormat="1" applyFont="1" applyBorder="1" applyAlignment="1">
      <alignment horizontal="center" vertical="center" textRotation="90" shrinkToFit="1"/>
    </xf>
    <xf numFmtId="3" fontId="1" fillId="0" borderId="18" xfId="0" applyNumberFormat="1" applyFont="1" applyBorder="1" applyAlignment="1">
      <alignment horizontal="center" vertical="center" textRotation="90" shrinkToFit="1"/>
    </xf>
    <xf numFmtId="3" fontId="1" fillId="0" borderId="2" xfId="0" applyNumberFormat="1" applyFont="1" applyBorder="1" applyAlignment="1">
      <alignment horizontal="center" vertical="center" textRotation="90" shrinkToFit="1"/>
    </xf>
    <xf numFmtId="3" fontId="1" fillId="0" borderId="3" xfId="0" applyNumberFormat="1" applyFont="1" applyBorder="1" applyAlignment="1">
      <alignment horizontal="center" vertical="center" textRotation="90" shrinkToFit="1"/>
    </xf>
    <xf numFmtId="3" fontId="1" fillId="0" borderId="4" xfId="0" applyNumberFormat="1" applyFont="1" applyBorder="1" applyAlignment="1">
      <alignment horizontal="center" vertical="center" textRotation="90" shrinkToFit="1"/>
    </xf>
    <xf numFmtId="3" fontId="1" fillId="0" borderId="2" xfId="0" applyNumberFormat="1" applyFont="1" applyFill="1" applyBorder="1" applyAlignment="1">
      <alignment horizontal="center" vertical="center" textRotation="90" shrinkToFit="1"/>
    </xf>
    <xf numFmtId="3" fontId="1" fillId="0" borderId="3" xfId="0" applyNumberFormat="1" applyFont="1" applyFill="1" applyBorder="1" applyAlignment="1">
      <alignment horizontal="center" vertical="center" textRotation="90" shrinkToFit="1"/>
    </xf>
    <xf numFmtId="3" fontId="1" fillId="0" borderId="4" xfId="0" applyNumberFormat="1" applyFont="1" applyFill="1" applyBorder="1" applyAlignment="1">
      <alignment horizontal="center" vertical="center" textRotation="90" shrinkToFit="1"/>
    </xf>
    <xf numFmtId="3" fontId="1" fillId="0" borderId="28" xfId="0" applyNumberFormat="1" applyFont="1" applyBorder="1" applyAlignment="1">
      <alignment horizontal="center" vertical="center" shrinkToFit="1"/>
    </xf>
    <xf numFmtId="3" fontId="1" fillId="0" borderId="20" xfId="0" applyNumberFormat="1" applyFont="1" applyBorder="1" applyAlignment="1">
      <alignment horizontal="center" vertical="center" shrinkToFit="1"/>
    </xf>
    <xf numFmtId="3" fontId="1" fillId="0" borderId="29" xfId="0" applyNumberFormat="1" applyFont="1" applyBorder="1" applyAlignment="1">
      <alignment horizontal="center" vertical="center" shrinkToFit="1"/>
    </xf>
    <xf numFmtId="0" fontId="1" fillId="0" borderId="31" xfId="0" applyFont="1" applyBorder="1" applyAlignment="1">
      <alignment horizontal="center" vertical="center" textRotation="90" wrapText="1"/>
    </xf>
    <xf numFmtId="0" fontId="1" fillId="0" borderId="22" xfId="0" applyFont="1" applyBorder="1" applyAlignment="1">
      <alignment horizontal="center" vertical="center" textRotation="90" wrapText="1"/>
    </xf>
    <xf numFmtId="0" fontId="1" fillId="0" borderId="33" xfId="0" applyFont="1" applyBorder="1" applyAlignment="1">
      <alignment horizontal="center" vertical="center" textRotation="90" wrapText="1"/>
    </xf>
    <xf numFmtId="0" fontId="2" fillId="0" borderId="38" xfId="0" applyFont="1" applyBorder="1" applyAlignment="1">
      <alignment horizontal="center" vertical="center"/>
    </xf>
    <xf numFmtId="0" fontId="2" fillId="0" borderId="6" xfId="0" applyFont="1" applyBorder="1" applyAlignment="1">
      <alignment horizontal="center" vertical="center"/>
    </xf>
    <xf numFmtId="0" fontId="2" fillId="0" borderId="39" xfId="0" applyFont="1" applyBorder="1" applyAlignment="1">
      <alignment horizontal="center" vertical="center"/>
    </xf>
    <xf numFmtId="0" fontId="1" fillId="0" borderId="2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41" xfId="0" applyFont="1" applyBorder="1" applyAlignment="1">
      <alignment horizontal="center" vertical="center"/>
    </xf>
    <xf numFmtId="0" fontId="1" fillId="0" borderId="37" xfId="0" applyFont="1" applyBorder="1" applyAlignment="1">
      <alignment horizontal="center" vertical="center"/>
    </xf>
    <xf numFmtId="49" fontId="5" fillId="6" borderId="38" xfId="0" applyNumberFormat="1" applyFont="1" applyFill="1" applyBorder="1" applyAlignment="1">
      <alignment horizontal="left" vertical="top" wrapText="1"/>
    </xf>
    <xf numFmtId="49" fontId="5" fillId="6" borderId="6" xfId="0" applyNumberFormat="1" applyFont="1" applyFill="1" applyBorder="1" applyAlignment="1">
      <alignment horizontal="left" vertical="top" wrapText="1"/>
    </xf>
    <xf numFmtId="0" fontId="5" fillId="5" borderId="40" xfId="0" applyFont="1" applyFill="1" applyBorder="1" applyAlignment="1">
      <alignment horizontal="left" vertical="top" wrapText="1"/>
    </xf>
    <xf numFmtId="0" fontId="5" fillId="5" borderId="41" xfId="0" applyFont="1" applyFill="1" applyBorder="1" applyAlignment="1">
      <alignment horizontal="left" vertical="top" wrapText="1"/>
    </xf>
    <xf numFmtId="0" fontId="2" fillId="8" borderId="42" xfId="0" applyFont="1" applyFill="1" applyBorder="1" applyAlignment="1">
      <alignment horizontal="left" vertical="top"/>
    </xf>
    <xf numFmtId="0" fontId="2" fillId="8" borderId="41" xfId="0" applyFont="1" applyFill="1" applyBorder="1" applyAlignment="1">
      <alignment horizontal="left" vertical="top"/>
    </xf>
    <xf numFmtId="0" fontId="2" fillId="2" borderId="42" xfId="0" applyFont="1" applyFill="1" applyBorder="1" applyAlignment="1">
      <alignment horizontal="left" vertical="top" wrapText="1"/>
    </xf>
    <xf numFmtId="0" fontId="2" fillId="2" borderId="41" xfId="0" applyFont="1" applyFill="1" applyBorder="1" applyAlignment="1">
      <alignment horizontal="left" vertical="top" wrapText="1"/>
    </xf>
    <xf numFmtId="49" fontId="2" fillId="8" borderId="13"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49" fontId="2" fillId="4" borderId="3" xfId="0" applyNumberFormat="1" applyFont="1" applyFill="1" applyBorder="1" applyAlignment="1">
      <alignment horizontal="center" vertical="top"/>
    </xf>
    <xf numFmtId="0" fontId="1" fillId="4" borderId="20" xfId="0" applyFont="1" applyFill="1" applyBorder="1" applyAlignment="1">
      <alignment vertical="top" wrapText="1"/>
    </xf>
    <xf numFmtId="0" fontId="1" fillId="0" borderId="3" xfId="0" applyFont="1" applyFill="1" applyBorder="1" applyAlignment="1">
      <alignment horizontal="center" vertical="center" textRotation="90" wrapText="1"/>
    </xf>
    <xf numFmtId="49" fontId="1" fillId="4" borderId="14" xfId="0" applyNumberFormat="1" applyFont="1" applyFill="1" applyBorder="1" applyAlignment="1">
      <alignment horizontal="center" vertical="top"/>
    </xf>
    <xf numFmtId="0" fontId="2" fillId="0" borderId="61" xfId="0" applyFont="1" applyFill="1" applyBorder="1" applyAlignment="1">
      <alignment horizontal="left" vertical="top" wrapText="1"/>
    </xf>
    <xf numFmtId="0" fontId="0" fillId="0" borderId="51" xfId="0" applyBorder="1" applyAlignment="1">
      <alignment horizontal="left" vertical="top" wrapText="1"/>
    </xf>
    <xf numFmtId="0" fontId="1" fillId="0" borderId="61" xfId="0" applyFont="1" applyFill="1" applyBorder="1" applyAlignment="1">
      <alignment horizontal="left" vertical="top" wrapText="1"/>
    </xf>
    <xf numFmtId="0" fontId="0" fillId="0" borderId="51" xfId="0" applyBorder="1" applyAlignment="1">
      <alignment wrapText="1"/>
    </xf>
    <xf numFmtId="0" fontId="12" fillId="0" borderId="61" xfId="0" applyFont="1" applyFill="1" applyBorder="1" applyAlignment="1">
      <alignment horizontal="center" vertical="center" textRotation="90" wrapText="1"/>
    </xf>
    <xf numFmtId="49" fontId="2" fillId="8" borderId="46" xfId="0" applyNumberFormat="1" applyFont="1" applyFill="1" applyBorder="1" applyAlignment="1">
      <alignment horizontal="center" vertical="top"/>
    </xf>
    <xf numFmtId="49" fontId="2" fillId="10" borderId="3" xfId="0" applyNumberFormat="1" applyFont="1" applyFill="1" applyBorder="1" applyAlignment="1">
      <alignment horizontal="center" vertical="top"/>
    </xf>
    <xf numFmtId="0" fontId="1" fillId="4" borderId="59" xfId="0" applyFont="1" applyFill="1" applyBorder="1" applyAlignment="1">
      <alignment vertical="top" wrapText="1"/>
    </xf>
    <xf numFmtId="0" fontId="1" fillId="0" borderId="61" xfId="0" applyFont="1" applyFill="1" applyBorder="1" applyAlignment="1">
      <alignment horizontal="center" vertical="center" textRotation="90" wrapText="1"/>
    </xf>
    <xf numFmtId="49" fontId="2" fillId="2" borderId="5" xfId="0" applyNumberFormat="1" applyFont="1" applyFill="1" applyBorder="1" applyAlignment="1">
      <alignment horizontal="right" vertical="top"/>
    </xf>
    <xf numFmtId="49" fontId="2" fillId="8" borderId="7" xfId="0" applyNumberFormat="1" applyFont="1" applyFill="1" applyBorder="1" applyAlignment="1">
      <alignment horizontal="right" vertical="top"/>
    </xf>
    <xf numFmtId="49" fontId="2" fillId="8" borderId="5" xfId="0" applyNumberFormat="1" applyFont="1" applyFill="1" applyBorder="1" applyAlignment="1">
      <alignment horizontal="right" vertical="top"/>
    </xf>
    <xf numFmtId="0" fontId="2" fillId="8" borderId="7" xfId="0" applyFont="1" applyFill="1" applyBorder="1" applyAlignment="1">
      <alignment horizontal="left" vertical="top"/>
    </xf>
    <xf numFmtId="0" fontId="2" fillId="8" borderId="5" xfId="0" applyFont="1" applyFill="1" applyBorder="1" applyAlignment="1">
      <alignment horizontal="left" vertical="top"/>
    </xf>
    <xf numFmtId="0" fontId="2" fillId="2" borderId="7" xfId="0" applyFont="1" applyFill="1" applyBorder="1" applyAlignment="1">
      <alignment horizontal="left" vertical="top" wrapText="1"/>
    </xf>
    <xf numFmtId="0" fontId="2" fillId="2" borderId="27" xfId="0" applyFont="1" applyFill="1" applyBorder="1" applyAlignment="1">
      <alignment horizontal="left" vertical="top" wrapText="1"/>
    </xf>
    <xf numFmtId="0" fontId="2" fillId="2" borderId="5" xfId="0" applyFont="1" applyFill="1" applyBorder="1" applyAlignment="1">
      <alignment horizontal="left" vertical="top" wrapText="1"/>
    </xf>
    <xf numFmtId="49" fontId="1" fillId="0" borderId="20" xfId="0" applyNumberFormat="1" applyFont="1" applyBorder="1" applyAlignment="1">
      <alignment horizontal="center" vertical="top"/>
    </xf>
    <xf numFmtId="49" fontId="2" fillId="8" borderId="45" xfId="0" applyNumberFormat="1" applyFont="1" applyFill="1" applyBorder="1" applyAlignment="1">
      <alignment horizontal="center" vertical="top"/>
    </xf>
    <xf numFmtId="49" fontId="2" fillId="2" borderId="2" xfId="0" applyNumberFormat="1" applyFont="1" applyFill="1" applyBorder="1" applyAlignment="1">
      <alignment horizontal="center" vertical="top"/>
    </xf>
    <xf numFmtId="49" fontId="2" fillId="4" borderId="2" xfId="0" applyNumberFormat="1" applyFont="1" applyFill="1" applyBorder="1" applyAlignment="1">
      <alignment horizontal="center" vertical="top" wrapText="1"/>
    </xf>
    <xf numFmtId="49" fontId="2" fillId="4" borderId="20" xfId="0" applyNumberFormat="1" applyFont="1" applyFill="1" applyBorder="1" applyAlignment="1">
      <alignment horizontal="center" vertical="top" wrapText="1"/>
    </xf>
    <xf numFmtId="0" fontId="1" fillId="0" borderId="2" xfId="0" applyFont="1" applyFill="1" applyBorder="1" applyAlignment="1">
      <alignment horizontal="center" vertical="center" textRotation="90" wrapText="1"/>
    </xf>
    <xf numFmtId="0" fontId="1" fillId="0" borderId="51" xfId="0" applyFont="1" applyFill="1" applyBorder="1" applyAlignment="1">
      <alignment horizontal="center" vertical="center" textRotation="90" wrapText="1"/>
    </xf>
    <xf numFmtId="49" fontId="2" fillId="4" borderId="2" xfId="0" applyNumberFormat="1" applyFont="1" applyFill="1" applyBorder="1" applyAlignment="1">
      <alignment horizontal="center" vertical="top"/>
    </xf>
    <xf numFmtId="0" fontId="1" fillId="4" borderId="9" xfId="0" applyFont="1" applyFill="1" applyBorder="1" applyAlignment="1">
      <alignment horizontal="left" vertical="top" wrapText="1"/>
    </xf>
    <xf numFmtId="0" fontId="1" fillId="4" borderId="61" xfId="0" applyFont="1" applyFill="1" applyBorder="1" applyAlignment="1">
      <alignment horizontal="left" vertical="top" wrapText="1"/>
    </xf>
    <xf numFmtId="0" fontId="4" fillId="0" borderId="3" xfId="0" applyFont="1" applyBorder="1" applyAlignment="1">
      <alignment horizontal="center" vertical="center" textRotation="90" wrapText="1"/>
    </xf>
    <xf numFmtId="0" fontId="19" fillId="0" borderId="2"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0" fillId="0" borderId="3" xfId="0" applyBorder="1" applyAlignment="1">
      <alignment horizontal="center" vertical="center" textRotation="90" wrapText="1"/>
    </xf>
    <xf numFmtId="0" fontId="0" fillId="0" borderId="51" xfId="0" applyBorder="1" applyAlignment="1">
      <alignment horizontal="center" vertical="center" textRotation="90" wrapText="1"/>
    </xf>
    <xf numFmtId="0" fontId="1" fillId="4" borderId="3" xfId="0" applyFont="1" applyFill="1" applyBorder="1" applyAlignment="1">
      <alignment horizontal="left" vertical="top" wrapText="1"/>
    </xf>
    <xf numFmtId="0" fontId="1" fillId="4" borderId="51" xfId="0" applyFont="1" applyFill="1" applyBorder="1" applyAlignment="1">
      <alignment horizontal="left" vertical="top" wrapText="1"/>
    </xf>
    <xf numFmtId="49" fontId="1" fillId="4" borderId="20" xfId="0" applyNumberFormat="1" applyFont="1" applyFill="1" applyBorder="1" applyAlignment="1">
      <alignment horizontal="center" vertical="top"/>
    </xf>
    <xf numFmtId="0" fontId="1" fillId="4" borderId="59" xfId="0" applyFont="1" applyFill="1" applyBorder="1" applyAlignment="1">
      <alignment horizontal="left" vertical="top" wrapText="1"/>
    </xf>
    <xf numFmtId="0" fontId="1" fillId="4" borderId="20" xfId="0" applyFont="1" applyFill="1" applyBorder="1" applyAlignment="1">
      <alignment horizontal="left" vertical="top" wrapText="1"/>
    </xf>
    <xf numFmtId="49" fontId="1" fillId="4" borderId="3" xfId="0" applyNumberFormat="1" applyFont="1" applyFill="1" applyBorder="1" applyAlignment="1">
      <alignment horizontal="center" vertical="top"/>
    </xf>
    <xf numFmtId="0" fontId="1" fillId="3" borderId="43" xfId="0" applyFont="1" applyFill="1" applyBorder="1" applyAlignment="1">
      <alignment horizontal="left" vertical="top" wrapText="1"/>
    </xf>
    <xf numFmtId="0" fontId="1" fillId="3" borderId="30" xfId="0" applyFont="1" applyFill="1" applyBorder="1" applyAlignment="1">
      <alignment horizontal="left" vertical="top" wrapText="1"/>
    </xf>
    <xf numFmtId="0" fontId="1" fillId="3" borderId="44" xfId="0" applyFont="1" applyFill="1" applyBorder="1" applyAlignment="1">
      <alignment horizontal="left" vertical="top" wrapText="1"/>
    </xf>
    <xf numFmtId="0" fontId="2" fillId="9" borderId="34" xfId="0" applyFont="1" applyFill="1" applyBorder="1" applyAlignment="1">
      <alignment horizontal="right" vertical="top" wrapText="1"/>
    </xf>
    <xf numFmtId="0" fontId="2" fillId="9" borderId="8" xfId="0" applyFont="1" applyFill="1" applyBorder="1" applyAlignment="1">
      <alignment horizontal="right" vertical="top" wrapText="1"/>
    </xf>
    <xf numFmtId="0" fontId="2" fillId="9" borderId="19" xfId="0" applyFont="1" applyFill="1" applyBorder="1" applyAlignment="1">
      <alignment horizontal="right" vertical="top" wrapText="1"/>
    </xf>
    <xf numFmtId="3" fontId="1" fillId="0" borderId="0" xfId="0" applyNumberFormat="1" applyFont="1" applyAlignment="1">
      <alignment horizontal="left" vertical="top" wrapText="1"/>
    </xf>
    <xf numFmtId="0" fontId="4" fillId="0" borderId="22" xfId="0" applyFont="1" applyBorder="1" applyAlignment="1">
      <alignment horizontal="center" vertical="center" textRotation="90" wrapText="1"/>
    </xf>
    <xf numFmtId="0" fontId="4" fillId="0" borderId="33" xfId="0" applyFont="1" applyBorder="1" applyAlignment="1">
      <alignment horizontal="center" vertical="center" textRotation="90" wrapText="1"/>
    </xf>
    <xf numFmtId="0" fontId="2" fillId="5" borderId="40" xfId="0" applyFont="1" applyFill="1" applyBorder="1" applyAlignment="1">
      <alignment horizontal="right" vertical="top" wrapText="1"/>
    </xf>
    <xf numFmtId="0" fontId="2" fillId="5" borderId="41" xfId="0" applyFont="1" applyFill="1" applyBorder="1" applyAlignment="1">
      <alignment horizontal="right" vertical="top" wrapText="1"/>
    </xf>
    <xf numFmtId="0" fontId="2" fillId="5" borderId="37" xfId="0" applyFont="1" applyFill="1" applyBorder="1" applyAlignment="1">
      <alignment horizontal="right" vertical="top" wrapText="1"/>
    </xf>
    <xf numFmtId="0" fontId="1" fillId="0" borderId="43" xfId="0" applyFont="1" applyBorder="1" applyAlignment="1">
      <alignment horizontal="left" vertical="top" wrapText="1"/>
    </xf>
    <xf numFmtId="0" fontId="1" fillId="0" borderId="30" xfId="0" applyFont="1" applyBorder="1" applyAlignment="1">
      <alignment horizontal="left" vertical="top" wrapText="1"/>
    </xf>
    <xf numFmtId="0" fontId="1" fillId="0" borderId="44" xfId="0" applyFont="1" applyBorder="1" applyAlignment="1">
      <alignment horizontal="left" vertical="top" wrapText="1"/>
    </xf>
    <xf numFmtId="0" fontId="1" fillId="0" borderId="40" xfId="0" applyFont="1" applyBorder="1" applyAlignment="1">
      <alignment horizontal="left" vertical="top" wrapText="1"/>
    </xf>
    <xf numFmtId="0" fontId="1" fillId="0" borderId="41" xfId="0" applyFont="1" applyBorder="1" applyAlignment="1">
      <alignment horizontal="left" vertical="top" wrapText="1"/>
    </xf>
    <xf numFmtId="0" fontId="1" fillId="0" borderId="37" xfId="0" applyFont="1" applyBorder="1" applyAlignment="1">
      <alignment horizontal="left" vertical="top" wrapText="1"/>
    </xf>
    <xf numFmtId="0" fontId="2" fillId="0" borderId="40" xfId="0" applyFont="1" applyBorder="1" applyAlignment="1">
      <alignment horizontal="left" vertical="top" wrapText="1"/>
    </xf>
    <xf numFmtId="0" fontId="2" fillId="0" borderId="41" xfId="0" applyFont="1" applyBorder="1" applyAlignment="1">
      <alignment horizontal="left" vertical="top" wrapText="1"/>
    </xf>
    <xf numFmtId="0" fontId="2" fillId="0" borderId="37" xfId="0" applyFont="1" applyBorder="1" applyAlignment="1">
      <alignment horizontal="left" vertical="top" wrapText="1"/>
    </xf>
    <xf numFmtId="49" fontId="2" fillId="0" borderId="8" xfId="0" applyNumberFormat="1" applyFont="1" applyFill="1" applyBorder="1" applyAlignment="1">
      <alignment horizontal="center" vertical="top" wrapText="1"/>
    </xf>
    <xf numFmtId="0" fontId="2" fillId="0" borderId="2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6" xfId="0" applyFont="1" applyBorder="1" applyAlignment="1">
      <alignment horizontal="center" vertical="center" wrapText="1"/>
    </xf>
    <xf numFmtId="0" fontId="2" fillId="5" borderId="38" xfId="0" applyFont="1" applyFill="1" applyBorder="1" applyAlignment="1">
      <alignment horizontal="right" vertical="top" wrapText="1"/>
    </xf>
    <xf numFmtId="0" fontId="2" fillId="5" borderId="6" xfId="0" applyFont="1" applyFill="1" applyBorder="1" applyAlignment="1">
      <alignment horizontal="right" vertical="top" wrapText="1"/>
    </xf>
    <xf numFmtId="0" fontId="2" fillId="5" borderId="39" xfId="0" applyFont="1" applyFill="1" applyBorder="1" applyAlignment="1">
      <alignment horizontal="right" vertical="top" wrapText="1"/>
    </xf>
    <xf numFmtId="49" fontId="2" fillId="2" borderId="29" xfId="0" applyNumberFormat="1" applyFont="1" applyFill="1" applyBorder="1" applyAlignment="1">
      <alignment horizontal="right" vertical="top"/>
    </xf>
    <xf numFmtId="49" fontId="2" fillId="2" borderId="8" xfId="0" applyNumberFormat="1" applyFont="1" applyFill="1" applyBorder="1" applyAlignment="1">
      <alignment horizontal="right" vertical="top"/>
    </xf>
    <xf numFmtId="49" fontId="2" fillId="5" borderId="7" xfId="0" applyNumberFormat="1" applyFont="1" applyFill="1" applyBorder="1" applyAlignment="1">
      <alignment horizontal="right" vertical="top"/>
    </xf>
    <xf numFmtId="49" fontId="2" fillId="5" borderId="5" xfId="0" applyNumberFormat="1" applyFont="1" applyFill="1" applyBorder="1" applyAlignment="1">
      <alignment horizontal="right" vertical="top"/>
    </xf>
    <xf numFmtId="0" fontId="21" fillId="4" borderId="59" xfId="0" applyFont="1" applyFill="1" applyBorder="1" applyAlignment="1">
      <alignment horizontal="left" vertical="top" wrapText="1"/>
    </xf>
    <xf numFmtId="0" fontId="21" fillId="4" borderId="20" xfId="0" applyFont="1" applyFill="1" applyBorder="1" applyAlignment="1">
      <alignment horizontal="left" vertical="top" wrapText="1"/>
    </xf>
    <xf numFmtId="164" fontId="1" fillId="0" borderId="45" xfId="0" applyNumberFormat="1" applyFont="1" applyBorder="1" applyAlignment="1">
      <alignment horizontal="center" vertical="center" textRotation="90" wrapText="1"/>
    </xf>
    <xf numFmtId="0" fontId="4" fillId="0" borderId="46" xfId="0" applyFont="1" applyBorder="1" applyAlignment="1">
      <alignment horizontal="center" vertical="center" textRotation="90" wrapText="1"/>
    </xf>
    <xf numFmtId="0" fontId="4" fillId="0" borderId="34" xfId="0" applyFont="1" applyBorder="1" applyAlignment="1">
      <alignment horizontal="center" vertical="center" textRotation="90" wrapText="1"/>
    </xf>
    <xf numFmtId="0" fontId="1" fillId="4" borderId="52" xfId="0" applyFont="1" applyFill="1" applyBorder="1" applyAlignment="1">
      <alignment horizontal="left" vertical="top" wrapText="1"/>
    </xf>
    <xf numFmtId="0" fontId="4" fillId="0" borderId="51" xfId="0" applyFont="1" applyBorder="1" applyAlignment="1">
      <alignment horizontal="center" vertical="center" textRotation="90" wrapText="1"/>
    </xf>
    <xf numFmtId="0" fontId="7" fillId="3" borderId="24" xfId="0" applyFont="1" applyFill="1" applyBorder="1" applyAlignment="1">
      <alignment horizontal="left" vertical="top" wrapText="1"/>
    </xf>
    <xf numFmtId="0" fontId="0" fillId="0" borderId="14" xfId="0" applyBorder="1" applyAlignment="1">
      <alignment horizontal="left" wrapText="1"/>
    </xf>
    <xf numFmtId="0" fontId="0" fillId="0" borderId="15" xfId="0" applyBorder="1" applyAlignment="1">
      <alignment horizontal="left" wrapText="1"/>
    </xf>
    <xf numFmtId="0" fontId="1" fillId="0" borderId="0" xfId="0" applyNumberFormat="1" applyFont="1" applyAlignment="1">
      <alignment horizontal="center" vertical="top"/>
    </xf>
    <xf numFmtId="0" fontId="1" fillId="4" borderId="2" xfId="0" applyFont="1" applyFill="1" applyBorder="1" applyAlignment="1">
      <alignment horizontal="center" vertical="center" textRotation="90" wrapText="1" shrinkToFit="1"/>
    </xf>
    <xf numFmtId="0" fontId="1" fillId="4" borderId="3" xfId="0" applyFont="1" applyFill="1" applyBorder="1" applyAlignment="1">
      <alignment horizontal="center" vertical="center" textRotation="90" wrapText="1" shrinkToFit="1"/>
    </xf>
    <xf numFmtId="0" fontId="1" fillId="4" borderId="4" xfId="0" applyFont="1" applyFill="1" applyBorder="1" applyAlignment="1">
      <alignment horizontal="center" vertical="center" textRotation="90" wrapText="1" shrinkToFit="1"/>
    </xf>
    <xf numFmtId="0" fontId="1" fillId="0" borderId="54" xfId="0" applyFont="1" applyBorder="1" applyAlignment="1">
      <alignment horizontal="center" vertical="center" textRotation="90" shrinkToFit="1"/>
    </xf>
    <xf numFmtId="0" fontId="1" fillId="0" borderId="35" xfId="0" applyFont="1" applyBorder="1" applyAlignment="1">
      <alignment horizontal="center" vertical="center" textRotation="90" shrinkToFit="1"/>
    </xf>
    <xf numFmtId="0" fontId="1" fillId="0" borderId="19" xfId="0" applyFont="1" applyBorder="1" applyAlignment="1">
      <alignment horizontal="center" vertical="center" textRotation="90" shrinkToFit="1"/>
    </xf>
    <xf numFmtId="0" fontId="0" fillId="0" borderId="49" xfId="0" applyBorder="1" applyAlignment="1">
      <alignment horizontal="left" vertical="top" wrapText="1"/>
    </xf>
    <xf numFmtId="164" fontId="1" fillId="7" borderId="40" xfId="0" applyNumberFormat="1" applyFont="1" applyFill="1" applyBorder="1" applyAlignment="1">
      <alignment horizontal="center" vertical="top" wrapText="1"/>
    </xf>
    <xf numFmtId="164" fontId="1" fillId="7" borderId="41" xfId="0" applyNumberFormat="1" applyFont="1" applyFill="1" applyBorder="1" applyAlignment="1">
      <alignment horizontal="center" vertical="top" wrapText="1"/>
    </xf>
    <xf numFmtId="164" fontId="1" fillId="7" borderId="37" xfId="0" applyNumberFormat="1" applyFont="1" applyFill="1" applyBorder="1" applyAlignment="1">
      <alignment horizontal="center" vertical="top" wrapText="1"/>
    </xf>
    <xf numFmtId="0" fontId="1" fillId="0" borderId="0" xfId="0" applyFont="1" applyAlignment="1">
      <alignment horizontal="right" wrapText="1"/>
    </xf>
    <xf numFmtId="0" fontId="4" fillId="0" borderId="0" xfId="0" applyFont="1" applyAlignment="1">
      <alignment horizontal="right"/>
    </xf>
    <xf numFmtId="164" fontId="2" fillId="5" borderId="38" xfId="0" applyNumberFormat="1" applyFont="1" applyFill="1" applyBorder="1" applyAlignment="1">
      <alignment horizontal="center" vertical="top" wrapText="1"/>
    </xf>
    <xf numFmtId="164" fontId="2" fillId="5" borderId="6" xfId="0" applyNumberFormat="1" applyFont="1" applyFill="1" applyBorder="1" applyAlignment="1">
      <alignment horizontal="center" vertical="top" wrapText="1"/>
    </xf>
    <xf numFmtId="164" fontId="2" fillId="5" borderId="39" xfId="0" applyNumberFormat="1" applyFont="1" applyFill="1" applyBorder="1" applyAlignment="1">
      <alignment horizontal="center" vertical="top" wrapText="1"/>
    </xf>
    <xf numFmtId="164" fontId="1" fillId="0" borderId="40" xfId="0" applyNumberFormat="1" applyFont="1" applyBorder="1" applyAlignment="1">
      <alignment horizontal="center" vertical="top" wrapText="1"/>
    </xf>
    <xf numFmtId="164" fontId="1" fillId="0" borderId="41" xfId="0" applyNumberFormat="1" applyFont="1" applyBorder="1" applyAlignment="1">
      <alignment horizontal="center" vertical="top" wrapText="1"/>
    </xf>
    <xf numFmtId="164" fontId="1" fillId="0" borderId="37" xfId="0" applyNumberFormat="1" applyFont="1" applyBorder="1" applyAlignment="1">
      <alignment horizontal="center" vertical="top" wrapText="1"/>
    </xf>
    <xf numFmtId="0" fontId="4" fillId="0" borderId="5" xfId="0" applyFont="1" applyBorder="1" applyAlignment="1">
      <alignment horizontal="center" vertical="center" wrapText="1"/>
    </xf>
    <xf numFmtId="0" fontId="4" fillId="0" borderId="16" xfId="0" applyFont="1" applyBorder="1" applyAlignment="1">
      <alignment horizontal="center" vertical="center" wrapText="1"/>
    </xf>
    <xf numFmtId="0" fontId="1" fillId="0" borderId="23" xfId="0" applyFont="1" applyBorder="1" applyAlignment="1">
      <alignment horizontal="center" vertical="center" textRotation="90" wrapText="1"/>
    </xf>
    <xf numFmtId="0" fontId="1" fillId="0" borderId="18" xfId="0" applyFont="1" applyBorder="1" applyAlignment="1">
      <alignment horizontal="center" vertical="center" textRotation="90" wrapText="1"/>
    </xf>
    <xf numFmtId="0" fontId="1" fillId="0" borderId="42" xfId="0" applyFont="1" applyBorder="1" applyAlignment="1">
      <alignment horizontal="center" vertical="center"/>
    </xf>
    <xf numFmtId="0" fontId="1" fillId="0" borderId="55" xfId="0" applyFont="1" applyBorder="1" applyAlignment="1">
      <alignment horizontal="center" vertical="center"/>
    </xf>
    <xf numFmtId="0" fontId="12" fillId="0" borderId="24" xfId="0" applyFont="1" applyFill="1" applyBorder="1" applyAlignment="1">
      <alignment horizontal="center" vertical="center" textRotation="90" wrapText="1"/>
    </xf>
    <xf numFmtId="0" fontId="12" fillId="0" borderId="15" xfId="0" applyFont="1" applyFill="1" applyBorder="1" applyAlignment="1">
      <alignment horizontal="center" vertical="center" textRotation="90" wrapText="1"/>
    </xf>
    <xf numFmtId="0" fontId="2" fillId="0" borderId="38"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9" xfId="0" applyFont="1" applyBorder="1" applyAlignment="1">
      <alignment horizontal="center" vertical="center" wrapText="1"/>
    </xf>
    <xf numFmtId="0" fontId="1" fillId="8" borderId="26" xfId="0" applyFont="1" applyFill="1" applyBorder="1" applyAlignment="1">
      <alignment horizontal="center" vertical="top"/>
    </xf>
    <xf numFmtId="0" fontId="1" fillId="8" borderId="5" xfId="0" applyFont="1" applyFill="1" applyBorder="1" applyAlignment="1">
      <alignment horizontal="center" vertical="top"/>
    </xf>
    <xf numFmtId="49" fontId="2" fillId="2" borderId="16" xfId="0" applyNumberFormat="1" applyFont="1" applyFill="1" applyBorder="1" applyAlignment="1">
      <alignment horizontal="right" vertical="top"/>
    </xf>
    <xf numFmtId="0" fontId="1" fillId="2" borderId="26" xfId="0" applyFont="1" applyFill="1" applyBorder="1" applyAlignment="1">
      <alignment horizontal="center" vertical="top" wrapText="1"/>
    </xf>
    <xf numFmtId="0" fontId="1" fillId="2" borderId="5" xfId="0" applyFont="1" applyFill="1" applyBorder="1" applyAlignment="1">
      <alignment horizontal="center" vertical="top" wrapText="1"/>
    </xf>
    <xf numFmtId="49" fontId="2" fillId="7" borderId="3" xfId="0" applyNumberFormat="1" applyFont="1" applyFill="1" applyBorder="1" applyAlignment="1">
      <alignment horizontal="center" vertical="top"/>
    </xf>
    <xf numFmtId="49" fontId="1" fillId="0" borderId="59" xfId="0" applyNumberFormat="1" applyFont="1" applyBorder="1" applyAlignment="1">
      <alignment horizontal="center" vertical="top"/>
    </xf>
    <xf numFmtId="49" fontId="1" fillId="0" borderId="52" xfId="0" applyNumberFormat="1" applyFont="1" applyBorder="1" applyAlignment="1">
      <alignment horizontal="center" vertical="top"/>
    </xf>
    <xf numFmtId="49" fontId="1" fillId="0" borderId="24" xfId="0" applyNumberFormat="1" applyFont="1" applyBorder="1" applyAlignment="1">
      <alignment horizontal="center" vertical="top" wrapText="1"/>
    </xf>
    <xf numFmtId="49" fontId="1" fillId="0" borderId="14" xfId="0" applyNumberFormat="1" applyFont="1" applyBorder="1" applyAlignment="1">
      <alignment horizontal="center" vertical="top" wrapText="1"/>
    </xf>
    <xf numFmtId="0" fontId="4" fillId="0" borderId="50" xfId="0" applyFont="1" applyBorder="1" applyAlignment="1">
      <alignment horizontal="center" vertical="top" wrapText="1"/>
    </xf>
    <xf numFmtId="49" fontId="2" fillId="0" borderId="3" xfId="0" applyNumberFormat="1" applyFont="1" applyBorder="1" applyAlignment="1">
      <alignment horizontal="center" vertical="top"/>
    </xf>
    <xf numFmtId="49" fontId="2" fillId="0" borderId="51" xfId="0" applyNumberFormat="1" applyFont="1" applyBorder="1" applyAlignment="1">
      <alignment horizontal="center" vertical="top"/>
    </xf>
    <xf numFmtId="0" fontId="15" fillId="4" borderId="20" xfId="0" applyFont="1" applyFill="1" applyBorder="1" applyAlignment="1">
      <alignment vertical="top" wrapText="1"/>
    </xf>
    <xf numFmtId="0" fontId="15" fillId="4" borderId="52" xfId="0" applyFont="1" applyFill="1" applyBorder="1" applyAlignment="1">
      <alignment vertical="top" wrapText="1"/>
    </xf>
    <xf numFmtId="0" fontId="15" fillId="0" borderId="3" xfId="0" applyFont="1" applyFill="1" applyBorder="1" applyAlignment="1">
      <alignment horizontal="center" vertical="center" textRotation="90" wrapText="1"/>
    </xf>
    <xf numFmtId="0" fontId="15" fillId="0" borderId="51" xfId="0" applyFont="1" applyFill="1" applyBorder="1" applyAlignment="1">
      <alignment horizontal="center" vertical="center" textRotation="90" wrapText="1"/>
    </xf>
    <xf numFmtId="49" fontId="15" fillId="0" borderId="20" xfId="0" applyNumberFormat="1" applyFont="1" applyBorder="1" applyAlignment="1">
      <alignment horizontal="center" vertical="center" textRotation="90" wrapText="1"/>
    </xf>
    <xf numFmtId="49" fontId="15" fillId="0" borderId="52" xfId="0" applyNumberFormat="1" applyFont="1" applyBorder="1" applyAlignment="1">
      <alignment horizontal="center" vertical="center" textRotation="90" wrapText="1"/>
    </xf>
    <xf numFmtId="49" fontId="15" fillId="0" borderId="20" xfId="0" applyNumberFormat="1" applyFont="1" applyBorder="1" applyAlignment="1">
      <alignment horizontal="center" vertical="top"/>
    </xf>
    <xf numFmtId="49" fontId="15" fillId="0" borderId="52" xfId="0" applyNumberFormat="1" applyFont="1" applyBorder="1" applyAlignment="1">
      <alignment horizontal="center" vertical="top"/>
    </xf>
    <xf numFmtId="49" fontId="15" fillId="0" borderId="14" xfId="0" applyNumberFormat="1" applyFont="1" applyBorder="1" applyAlignment="1">
      <alignment horizontal="center" vertical="top" wrapText="1"/>
    </xf>
    <xf numFmtId="49" fontId="15" fillId="0" borderId="50" xfId="0" applyNumberFormat="1" applyFont="1" applyBorder="1" applyAlignment="1">
      <alignment horizontal="center" vertical="top" wrapText="1"/>
    </xf>
    <xf numFmtId="0" fontId="1" fillId="0" borderId="17" xfId="0" applyFont="1" applyBorder="1" applyAlignment="1">
      <alignment horizontal="center" vertical="center" textRotation="90" shrinkToFit="1"/>
    </xf>
    <xf numFmtId="0" fontId="1" fillId="0" borderId="13" xfId="0" applyFont="1" applyBorder="1" applyAlignment="1">
      <alignment horizontal="center" vertical="center" textRotation="90" shrinkToFit="1"/>
    </xf>
    <xf numFmtId="0" fontId="1" fillId="0" borderId="18" xfId="0" applyFont="1" applyBorder="1" applyAlignment="1">
      <alignment horizontal="center" vertical="center" textRotation="90" shrinkToFit="1"/>
    </xf>
    <xf numFmtId="0" fontId="1" fillId="0" borderId="2" xfId="0" applyFont="1" applyBorder="1" applyAlignment="1">
      <alignment horizontal="center" vertical="center" textRotation="90" shrinkToFit="1"/>
    </xf>
    <xf numFmtId="0" fontId="1" fillId="0" borderId="3" xfId="0" applyFont="1" applyBorder="1" applyAlignment="1">
      <alignment horizontal="center" vertical="center" textRotation="90" shrinkToFit="1"/>
    </xf>
    <xf numFmtId="0" fontId="1" fillId="0" borderId="4" xfId="0" applyFont="1" applyBorder="1" applyAlignment="1">
      <alignment horizontal="center" vertical="center" textRotation="90" shrinkToFit="1"/>
    </xf>
    <xf numFmtId="0" fontId="1" fillId="0" borderId="28" xfId="0" applyFont="1" applyBorder="1" applyAlignment="1">
      <alignment horizontal="center" vertical="center" shrinkToFit="1"/>
    </xf>
    <xf numFmtId="0" fontId="1" fillId="0" borderId="20" xfId="0" applyFont="1" applyBorder="1" applyAlignment="1">
      <alignment horizontal="center" vertical="center" shrinkToFit="1"/>
    </xf>
    <xf numFmtId="0" fontId="1" fillId="0" borderId="29" xfId="0" applyFont="1" applyBorder="1" applyAlignment="1">
      <alignment horizontal="center" vertical="center" shrinkToFit="1"/>
    </xf>
    <xf numFmtId="0" fontId="1" fillId="0" borderId="54" xfId="0" applyNumberFormat="1" applyFont="1" applyBorder="1" applyAlignment="1">
      <alignment horizontal="center" vertical="center" textRotation="90" shrinkToFit="1"/>
    </xf>
    <xf numFmtId="0" fontId="1" fillId="0" borderId="35" xfId="0" applyNumberFormat="1" applyFont="1" applyBorder="1" applyAlignment="1">
      <alignment horizontal="center" vertical="center" textRotation="90" shrinkToFit="1"/>
    </xf>
    <xf numFmtId="0" fontId="1" fillId="0" borderId="19" xfId="0" applyNumberFormat="1" applyFont="1" applyBorder="1" applyAlignment="1">
      <alignment horizontal="center" vertical="center" textRotation="90" shrinkToFit="1"/>
    </xf>
    <xf numFmtId="0" fontId="1" fillId="0" borderId="31" xfId="0" applyFont="1" applyBorder="1" applyAlignment="1">
      <alignment horizontal="center" vertical="center" textRotation="90" shrinkToFit="1"/>
    </xf>
    <xf numFmtId="0" fontId="1" fillId="0" borderId="22" xfId="0" applyFont="1" applyBorder="1" applyAlignment="1">
      <alignment horizontal="center" vertical="center" textRotation="90" shrinkToFit="1"/>
    </xf>
    <xf numFmtId="0" fontId="1" fillId="0" borderId="33" xfId="0" applyFont="1" applyBorder="1" applyAlignment="1">
      <alignment horizontal="center" vertical="center" textRotation="90" shrinkToFit="1"/>
    </xf>
    <xf numFmtId="0" fontId="1" fillId="0" borderId="31" xfId="0" applyNumberFormat="1" applyFont="1" applyFill="1" applyBorder="1" applyAlignment="1">
      <alignment horizontal="center" vertical="center" textRotation="90" shrinkToFit="1"/>
    </xf>
    <xf numFmtId="0" fontId="1" fillId="0" borderId="22" xfId="0" applyNumberFormat="1" applyFont="1" applyFill="1" applyBorder="1" applyAlignment="1">
      <alignment horizontal="center" vertical="center" textRotation="90" shrinkToFit="1"/>
    </xf>
    <xf numFmtId="0" fontId="1" fillId="0" borderId="33" xfId="0" applyNumberFormat="1" applyFont="1" applyFill="1" applyBorder="1" applyAlignment="1">
      <alignment horizontal="center" vertical="center" textRotation="90" shrinkToFit="1"/>
    </xf>
    <xf numFmtId="0" fontId="4" fillId="0" borderId="3" xfId="0" applyFont="1" applyBorder="1" applyAlignment="1">
      <alignment horizontal="center" vertical="center" textRotation="90" shrinkToFit="1"/>
    </xf>
    <xf numFmtId="0" fontId="4" fillId="0" borderId="4" xfId="0" applyFont="1" applyBorder="1" applyAlignment="1">
      <alignment horizontal="center" vertical="center" textRotation="90" shrinkToFit="1"/>
    </xf>
    <xf numFmtId="0" fontId="1" fillId="0" borderId="8" xfId="0" applyFont="1" applyBorder="1" applyAlignment="1">
      <alignment horizontal="right" vertical="top"/>
    </xf>
    <xf numFmtId="0" fontId="4" fillId="0" borderId="8" xfId="0" applyFont="1" applyBorder="1" applyAlignment="1">
      <alignment horizontal="right" vertical="top"/>
    </xf>
    <xf numFmtId="0" fontId="2" fillId="0" borderId="31" xfId="0" applyFont="1" applyBorder="1" applyAlignment="1">
      <alignment horizontal="center" vertical="center" textRotation="90" wrapText="1"/>
    </xf>
    <xf numFmtId="0" fontId="2" fillId="0" borderId="22" xfId="0" applyFont="1" applyBorder="1" applyAlignment="1">
      <alignment horizontal="center" vertical="center" textRotation="90" wrapText="1"/>
    </xf>
    <xf numFmtId="0" fontId="2" fillId="0" borderId="33" xfId="0" applyFont="1" applyBorder="1" applyAlignment="1">
      <alignment horizontal="center" vertical="center" textRotation="90" wrapText="1"/>
    </xf>
    <xf numFmtId="3" fontId="7" fillId="0" borderId="17" xfId="0" applyNumberFormat="1" applyFont="1" applyBorder="1" applyAlignment="1">
      <alignment horizontal="center" vertical="center" wrapText="1"/>
    </xf>
    <xf numFmtId="3" fontId="7" fillId="0" borderId="13" xfId="0" applyNumberFormat="1" applyFont="1" applyBorder="1" applyAlignment="1">
      <alignment horizontal="center" vertical="center" wrapText="1"/>
    </xf>
    <xf numFmtId="3" fontId="7" fillId="0" borderId="27" xfId="0" applyNumberFormat="1" applyFont="1" applyBorder="1" applyAlignment="1">
      <alignment horizontal="center" vertical="center" wrapText="1"/>
    </xf>
    <xf numFmtId="3" fontId="7" fillId="0" borderId="0" xfId="0" applyNumberFormat="1" applyFont="1" applyBorder="1" applyAlignment="1">
      <alignment horizontal="center" vertical="center" wrapText="1"/>
    </xf>
    <xf numFmtId="0" fontId="12" fillId="0" borderId="0" xfId="0" applyNumberFormat="1" applyFont="1" applyFill="1" applyBorder="1" applyAlignment="1">
      <alignment horizontal="left" vertical="top" wrapText="1"/>
    </xf>
    <xf numFmtId="0" fontId="1" fillId="5" borderId="26" xfId="0" applyFont="1" applyFill="1" applyBorder="1" applyAlignment="1">
      <alignment horizontal="center" vertical="top"/>
    </xf>
    <xf numFmtId="0" fontId="1" fillId="5" borderId="5" xfId="0" applyFont="1" applyFill="1" applyBorder="1" applyAlignment="1">
      <alignment horizontal="center" vertical="top"/>
    </xf>
    <xf numFmtId="164" fontId="2" fillId="5" borderId="40" xfId="0" applyNumberFormat="1" applyFont="1" applyFill="1" applyBorder="1" applyAlignment="1">
      <alignment horizontal="center" vertical="top" wrapText="1"/>
    </xf>
    <xf numFmtId="164" fontId="2" fillId="5" borderId="41" xfId="0" applyNumberFormat="1" applyFont="1" applyFill="1" applyBorder="1" applyAlignment="1">
      <alignment horizontal="center" vertical="top" wrapText="1"/>
    </xf>
    <xf numFmtId="164" fontId="2" fillId="5" borderId="37" xfId="0" applyNumberFormat="1" applyFont="1" applyFill="1" applyBorder="1" applyAlignment="1">
      <alignment horizontal="center" vertical="top" wrapText="1"/>
    </xf>
    <xf numFmtId="164" fontId="2" fillId="9" borderId="34" xfId="0" applyNumberFormat="1" applyFont="1" applyFill="1" applyBorder="1" applyAlignment="1">
      <alignment horizontal="center" vertical="top" wrapText="1"/>
    </xf>
    <xf numFmtId="164" fontId="2" fillId="9" borderId="8" xfId="0" applyNumberFormat="1" applyFont="1" applyFill="1" applyBorder="1" applyAlignment="1">
      <alignment horizontal="center" vertical="top" wrapText="1"/>
    </xf>
    <xf numFmtId="164" fontId="2" fillId="9" borderId="19" xfId="0" applyNumberFormat="1" applyFont="1" applyFill="1" applyBorder="1" applyAlignment="1">
      <alignment horizontal="center" vertical="top" wrapText="1"/>
    </xf>
    <xf numFmtId="3" fontId="1" fillId="3" borderId="27" xfId="0" applyNumberFormat="1" applyFont="1" applyFill="1" applyBorder="1" applyAlignment="1">
      <alignment horizontal="left" vertical="top" wrapText="1"/>
    </xf>
    <xf numFmtId="0" fontId="0" fillId="0" borderId="27" xfId="0" applyBorder="1" applyAlignment="1">
      <alignment horizontal="left" vertical="top" wrapText="1"/>
    </xf>
    <xf numFmtId="3" fontId="1" fillId="0" borderId="0" xfId="0" applyNumberFormat="1" applyFont="1" applyFill="1" applyBorder="1" applyAlignment="1">
      <alignment horizontal="left" vertical="top" wrapText="1"/>
    </xf>
    <xf numFmtId="0" fontId="2" fillId="7" borderId="40" xfId="0" applyFont="1" applyFill="1" applyBorder="1" applyAlignment="1">
      <alignment horizontal="left" vertical="top" wrapText="1"/>
    </xf>
    <xf numFmtId="0" fontId="2" fillId="7" borderId="41" xfId="0" applyFont="1" applyFill="1" applyBorder="1" applyAlignment="1">
      <alignment horizontal="left" vertical="top" wrapText="1"/>
    </xf>
    <xf numFmtId="0" fontId="2" fillId="7" borderId="37" xfId="0" applyFont="1" applyFill="1" applyBorder="1" applyAlignment="1">
      <alignment horizontal="left" vertical="top" wrapText="1"/>
    </xf>
    <xf numFmtId="0" fontId="0" fillId="0" borderId="14" xfId="0" applyBorder="1" applyAlignment="1">
      <alignment horizontal="center" vertical="top" wrapText="1"/>
    </xf>
    <xf numFmtId="49" fontId="1" fillId="0" borderId="59" xfId="0" applyNumberFormat="1" applyFont="1" applyBorder="1" applyAlignment="1">
      <alignment horizontal="center" vertical="center" textRotation="90" wrapText="1"/>
    </xf>
    <xf numFmtId="49" fontId="1" fillId="0" borderId="20" xfId="0" applyNumberFormat="1" applyFont="1" applyBorder="1" applyAlignment="1">
      <alignment horizontal="center" vertical="center" textRotation="90" wrapText="1"/>
    </xf>
    <xf numFmtId="49" fontId="1" fillId="0" borderId="52" xfId="0" applyNumberFormat="1" applyFont="1" applyBorder="1" applyAlignment="1">
      <alignment horizontal="center" vertical="center" textRotation="90" wrapText="1"/>
    </xf>
    <xf numFmtId="49" fontId="2" fillId="8" borderId="16" xfId="0" applyNumberFormat="1" applyFont="1" applyFill="1" applyBorder="1" applyAlignment="1">
      <alignment horizontal="right" vertical="top"/>
    </xf>
    <xf numFmtId="49" fontId="2" fillId="0" borderId="61" xfId="0" applyNumberFormat="1" applyFont="1" applyBorder="1" applyAlignment="1">
      <alignment horizontal="center" vertical="top"/>
    </xf>
    <xf numFmtId="0" fontId="1" fillId="4" borderId="52" xfId="0" applyFont="1" applyFill="1" applyBorder="1" applyAlignment="1">
      <alignment vertical="top" wrapText="1"/>
    </xf>
    <xf numFmtId="49" fontId="2" fillId="7" borderId="2" xfId="0" applyNumberFormat="1" applyFont="1" applyFill="1" applyBorder="1" applyAlignment="1">
      <alignment horizontal="center" vertical="top" wrapText="1"/>
    </xf>
    <xf numFmtId="49" fontId="2" fillId="7" borderId="20" xfId="0" applyNumberFormat="1" applyFont="1" applyFill="1" applyBorder="1" applyAlignment="1">
      <alignment horizontal="center" vertical="top" wrapText="1"/>
    </xf>
    <xf numFmtId="49" fontId="1" fillId="4" borderId="2" xfId="0" applyNumberFormat="1" applyFont="1" applyFill="1" applyBorder="1" applyAlignment="1">
      <alignment horizontal="center" vertical="center" textRotation="90" wrapText="1"/>
    </xf>
    <xf numFmtId="0" fontId="4" fillId="4" borderId="3" xfId="0" applyFont="1" applyFill="1" applyBorder="1" applyAlignment="1">
      <alignment horizontal="center" vertical="center" textRotation="90" wrapText="1"/>
    </xf>
    <xf numFmtId="49" fontId="1" fillId="4" borderId="12" xfId="0" applyNumberFormat="1" applyFont="1" applyFill="1" applyBorder="1" applyAlignment="1">
      <alignment horizontal="center" vertical="center" wrapText="1"/>
    </xf>
    <xf numFmtId="0" fontId="0" fillId="0" borderId="14" xfId="0" applyBorder="1" applyAlignment="1">
      <alignment horizontal="center" vertical="center" wrapText="1"/>
    </xf>
    <xf numFmtId="0" fontId="4" fillId="4" borderId="3" xfId="0" applyFont="1" applyFill="1" applyBorder="1" applyAlignment="1">
      <alignment horizontal="left" vertical="top" wrapText="1"/>
    </xf>
    <xf numFmtId="0" fontId="12" fillId="4" borderId="61" xfId="0" applyFont="1" applyFill="1" applyBorder="1" applyAlignment="1">
      <alignment horizontal="center" vertical="center" textRotation="90" wrapText="1"/>
    </xf>
    <xf numFmtId="0" fontId="15" fillId="0" borderId="3" xfId="0" applyFont="1" applyFill="1" applyBorder="1" applyAlignment="1">
      <alignment horizontal="left" vertical="top" wrapText="1"/>
    </xf>
    <xf numFmtId="0" fontId="15" fillId="0" borderId="51" xfId="0" applyFont="1" applyFill="1" applyBorder="1" applyAlignment="1">
      <alignment horizontal="left" vertical="top" wrapText="1"/>
    </xf>
    <xf numFmtId="49" fontId="15" fillId="0" borderId="3" xfId="0" applyNumberFormat="1" applyFont="1" applyBorder="1" applyAlignment="1">
      <alignment horizontal="center" vertical="center" textRotation="90"/>
    </xf>
    <xf numFmtId="49" fontId="15" fillId="0" borderId="51" xfId="0" applyNumberFormat="1" applyFont="1" applyBorder="1" applyAlignment="1">
      <alignment horizontal="center" vertical="center" textRotation="90"/>
    </xf>
    <xf numFmtId="49" fontId="15" fillId="0" borderId="3" xfId="0" applyNumberFormat="1" applyFont="1" applyBorder="1" applyAlignment="1">
      <alignment horizontal="center" vertical="top"/>
    </xf>
    <xf numFmtId="49" fontId="15" fillId="0" borderId="51" xfId="0" applyNumberFormat="1" applyFont="1" applyBorder="1" applyAlignment="1">
      <alignment horizontal="center" vertical="top"/>
    </xf>
    <xf numFmtId="0" fontId="1" fillId="4" borderId="14" xfId="0" applyFont="1" applyFill="1" applyBorder="1" applyAlignment="1">
      <alignment horizontal="center" vertical="top" wrapText="1"/>
    </xf>
    <xf numFmtId="0" fontId="1" fillId="0" borderId="14" xfId="0" applyFont="1" applyBorder="1" applyAlignment="1">
      <alignment horizontal="center" vertical="top" wrapText="1"/>
    </xf>
    <xf numFmtId="0" fontId="15" fillId="0" borderId="61" xfId="0" applyFont="1" applyFill="1" applyBorder="1" applyAlignment="1">
      <alignment horizontal="left" vertical="top" wrapText="1"/>
    </xf>
    <xf numFmtId="0" fontId="19" fillId="0" borderId="61" xfId="0" applyFont="1" applyFill="1" applyBorder="1" applyAlignment="1">
      <alignment horizontal="center" vertical="center" textRotation="90" wrapText="1"/>
    </xf>
    <xf numFmtId="0" fontId="19" fillId="0" borderId="51" xfId="0" applyFont="1" applyFill="1" applyBorder="1" applyAlignment="1">
      <alignment horizontal="center" vertical="center" textRotation="90" wrapText="1"/>
    </xf>
    <xf numFmtId="49" fontId="15" fillId="4" borderId="61" xfId="0" applyNumberFormat="1" applyFont="1" applyFill="1" applyBorder="1" applyAlignment="1">
      <alignment horizontal="center" vertical="top"/>
    </xf>
    <xf numFmtId="49" fontId="15" fillId="4" borderId="51" xfId="0" applyNumberFormat="1" applyFont="1" applyFill="1" applyBorder="1" applyAlignment="1">
      <alignment horizontal="center" vertical="top"/>
    </xf>
    <xf numFmtId="49" fontId="1" fillId="4" borderId="51" xfId="0" applyNumberFormat="1" applyFont="1" applyFill="1" applyBorder="1" applyAlignment="1">
      <alignment horizontal="center" vertical="top"/>
    </xf>
    <xf numFmtId="49" fontId="1" fillId="4" borderId="61" xfId="0" applyNumberFormat="1" applyFont="1" applyFill="1" applyBorder="1" applyAlignment="1">
      <alignment horizontal="center" vertical="top"/>
    </xf>
  </cellXfs>
  <cellStyles count="3">
    <cellStyle name="Įprastas" xfId="0" builtinId="0"/>
    <cellStyle name="Įprastas 2" xfId="2"/>
    <cellStyle name="Normal_biudz uz 2001 atskaitomybe3" xfId="1"/>
  </cellStyles>
  <dxfs count="0"/>
  <tableStyles count="0" defaultTableStyle="TableStyleMedium2"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65"/>
  <sheetViews>
    <sheetView tabSelected="1" zoomScaleNormal="100" zoomScaleSheetLayoutView="100" workbookViewId="0">
      <selection activeCell="K67" sqref="K67"/>
    </sheetView>
  </sheetViews>
  <sheetFormatPr defaultRowHeight="12.75"/>
  <cols>
    <col min="1" max="2" width="2.7109375" style="4" customWidth="1"/>
    <col min="3" max="3" width="2.7109375" style="332" customWidth="1"/>
    <col min="4" max="4" width="32.42578125" style="4" customWidth="1"/>
    <col min="5" max="5" width="2.7109375" style="12" customWidth="1"/>
    <col min="6" max="6" width="4.5703125" style="5" customWidth="1"/>
    <col min="7" max="7" width="7.7109375" style="6" customWidth="1"/>
    <col min="8" max="10" width="8.42578125" style="4" customWidth="1"/>
    <col min="11" max="11" width="30.7109375" style="4" customWidth="1"/>
    <col min="12" max="12" width="5.140625" style="4" customWidth="1"/>
    <col min="13" max="13" width="4.85546875" style="4" customWidth="1"/>
    <col min="14" max="14" width="5" style="4" customWidth="1"/>
    <col min="15" max="16384" width="9.140625" style="3"/>
  </cols>
  <sheetData>
    <row r="1" spans="1:16" s="145" customFormat="1" ht="40.5" customHeight="1">
      <c r="A1" s="143"/>
      <c r="B1" s="144"/>
      <c r="C1" s="337"/>
      <c r="E1" s="146"/>
      <c r="F1" s="147"/>
      <c r="G1" s="147"/>
      <c r="H1" s="148"/>
      <c r="I1" s="44"/>
      <c r="J1" s="44"/>
      <c r="K1" s="645" t="s">
        <v>121</v>
      </c>
      <c r="L1" s="645"/>
      <c r="M1" s="645"/>
      <c r="N1" s="645"/>
    </row>
    <row r="2" spans="1:16" s="145" customFormat="1" ht="11.25" customHeight="1">
      <c r="A2" s="143"/>
      <c r="B2" s="144"/>
      <c r="C2" s="337"/>
      <c r="E2" s="146"/>
      <c r="F2" s="147"/>
      <c r="G2" s="147"/>
      <c r="H2" s="148"/>
      <c r="I2" s="44"/>
      <c r="J2" s="44"/>
      <c r="K2" s="324"/>
      <c r="L2" s="324"/>
      <c r="M2" s="324"/>
      <c r="N2" s="324"/>
    </row>
    <row r="3" spans="1:16" s="78" customFormat="1" ht="11.25" customHeight="1">
      <c r="C3" s="330"/>
      <c r="K3" s="315"/>
      <c r="L3" s="316"/>
      <c r="M3" s="316"/>
      <c r="N3" s="316"/>
    </row>
    <row r="4" spans="1:16" s="4" customFormat="1" ht="15" customHeight="1">
      <c r="A4" s="317"/>
      <c r="B4" s="317"/>
      <c r="C4" s="331"/>
      <c r="D4" s="562" t="s">
        <v>122</v>
      </c>
      <c r="E4" s="562"/>
      <c r="F4" s="562"/>
      <c r="G4" s="562"/>
      <c r="H4" s="562"/>
      <c r="I4" s="562"/>
      <c r="J4" s="562"/>
      <c r="K4" s="562"/>
      <c r="L4" s="317"/>
      <c r="M4" s="317"/>
      <c r="N4" s="317"/>
    </row>
    <row r="5" spans="1:16" ht="15.75" customHeight="1">
      <c r="A5" s="563" t="s">
        <v>31</v>
      </c>
      <c r="B5" s="563"/>
      <c r="C5" s="563"/>
      <c r="D5" s="563"/>
      <c r="E5" s="563"/>
      <c r="F5" s="563"/>
      <c r="G5" s="563"/>
      <c r="H5" s="563"/>
      <c r="I5" s="563"/>
      <c r="J5" s="563"/>
      <c r="K5" s="563"/>
      <c r="L5" s="309"/>
      <c r="M5" s="309"/>
      <c r="N5" s="309"/>
    </row>
    <row r="6" spans="1:16" ht="16.5" customHeight="1">
      <c r="A6" s="564" t="s">
        <v>18</v>
      </c>
      <c r="B6" s="564"/>
      <c r="C6" s="564"/>
      <c r="D6" s="564"/>
      <c r="E6" s="564"/>
      <c r="F6" s="564"/>
      <c r="G6" s="564"/>
      <c r="H6" s="564"/>
      <c r="I6" s="564"/>
      <c r="J6" s="564"/>
      <c r="K6" s="564"/>
      <c r="L6" s="310"/>
      <c r="M6" s="310"/>
      <c r="N6" s="310"/>
      <c r="O6" s="1"/>
      <c r="P6" s="1"/>
    </row>
    <row r="7" spans="1:16" ht="15" customHeight="1" thickBot="1">
      <c r="K7" s="311"/>
      <c r="L7" s="138"/>
      <c r="M7" s="79" t="s">
        <v>47</v>
      </c>
      <c r="N7" s="138"/>
    </row>
    <row r="8" spans="1:16" s="338" customFormat="1" ht="22.5" customHeight="1">
      <c r="A8" s="565" t="s">
        <v>32</v>
      </c>
      <c r="B8" s="568" t="s">
        <v>0</v>
      </c>
      <c r="C8" s="571" t="s">
        <v>1</v>
      </c>
      <c r="D8" s="574" t="s">
        <v>12</v>
      </c>
      <c r="E8" s="553" t="s">
        <v>2</v>
      </c>
      <c r="F8" s="556" t="s">
        <v>3</v>
      </c>
      <c r="G8" s="559" t="s">
        <v>4</v>
      </c>
      <c r="H8" s="577" t="s">
        <v>102</v>
      </c>
      <c r="I8" s="577" t="s">
        <v>54</v>
      </c>
      <c r="J8" s="577" t="s">
        <v>87</v>
      </c>
      <c r="K8" s="580" t="s">
        <v>11</v>
      </c>
      <c r="L8" s="581"/>
      <c r="M8" s="581"/>
      <c r="N8" s="582"/>
    </row>
    <row r="9" spans="1:16" s="338" customFormat="1" ht="18.75" customHeight="1">
      <c r="A9" s="566"/>
      <c r="B9" s="569"/>
      <c r="C9" s="572"/>
      <c r="D9" s="575"/>
      <c r="E9" s="554"/>
      <c r="F9" s="557"/>
      <c r="G9" s="560"/>
      <c r="H9" s="646"/>
      <c r="I9" s="578"/>
      <c r="J9" s="578"/>
      <c r="K9" s="583" t="s">
        <v>12</v>
      </c>
      <c r="L9" s="585" t="s">
        <v>43</v>
      </c>
      <c r="M9" s="585"/>
      <c r="N9" s="586"/>
    </row>
    <row r="10" spans="1:16" s="338" customFormat="1" ht="73.5" customHeight="1" thickBot="1">
      <c r="A10" s="567"/>
      <c r="B10" s="570"/>
      <c r="C10" s="573"/>
      <c r="D10" s="576"/>
      <c r="E10" s="555"/>
      <c r="F10" s="558"/>
      <c r="G10" s="561"/>
      <c r="H10" s="647"/>
      <c r="I10" s="579"/>
      <c r="J10" s="579"/>
      <c r="K10" s="584"/>
      <c r="L10" s="63" t="s">
        <v>60</v>
      </c>
      <c r="M10" s="64" t="s">
        <v>61</v>
      </c>
      <c r="N10" s="65" t="s">
        <v>84</v>
      </c>
    </row>
    <row r="11" spans="1:16" s="11" customFormat="1" ht="15" customHeight="1">
      <c r="A11" s="587" t="s">
        <v>24</v>
      </c>
      <c r="B11" s="588"/>
      <c r="C11" s="588"/>
      <c r="D11" s="588"/>
      <c r="E11" s="588"/>
      <c r="F11" s="588"/>
      <c r="G11" s="588"/>
      <c r="H11" s="588"/>
      <c r="I11" s="588"/>
      <c r="J11" s="588"/>
      <c r="K11" s="588"/>
      <c r="L11" s="66"/>
      <c r="M11" s="66"/>
      <c r="N11" s="67"/>
    </row>
    <row r="12" spans="1:16" s="11" customFormat="1" ht="14.25" customHeight="1">
      <c r="A12" s="589" t="s">
        <v>42</v>
      </c>
      <c r="B12" s="590"/>
      <c r="C12" s="590"/>
      <c r="D12" s="590"/>
      <c r="E12" s="590"/>
      <c r="F12" s="590"/>
      <c r="G12" s="590"/>
      <c r="H12" s="590"/>
      <c r="I12" s="590"/>
      <c r="J12" s="590"/>
      <c r="K12" s="590"/>
      <c r="L12" s="319"/>
      <c r="M12" s="319"/>
      <c r="N12" s="45"/>
    </row>
    <row r="13" spans="1:16" ht="15.75" customHeight="1">
      <c r="A13" s="17" t="s">
        <v>5</v>
      </c>
      <c r="B13" s="591" t="s">
        <v>25</v>
      </c>
      <c r="C13" s="592"/>
      <c r="D13" s="592"/>
      <c r="E13" s="592"/>
      <c r="F13" s="592"/>
      <c r="G13" s="592"/>
      <c r="H13" s="592"/>
      <c r="I13" s="592"/>
      <c r="J13" s="592"/>
      <c r="K13" s="592"/>
      <c r="L13" s="320"/>
      <c r="M13" s="320"/>
      <c r="N13" s="46"/>
    </row>
    <row r="14" spans="1:16" ht="15" customHeight="1">
      <c r="A14" s="18" t="s">
        <v>5</v>
      </c>
      <c r="B14" s="16" t="s">
        <v>5</v>
      </c>
      <c r="C14" s="593" t="s">
        <v>26</v>
      </c>
      <c r="D14" s="594"/>
      <c r="E14" s="594"/>
      <c r="F14" s="594"/>
      <c r="G14" s="594"/>
      <c r="H14" s="594"/>
      <c r="I14" s="594"/>
      <c r="J14" s="594"/>
      <c r="K14" s="594"/>
      <c r="L14" s="321"/>
      <c r="M14" s="321"/>
      <c r="N14" s="47"/>
    </row>
    <row r="15" spans="1:16" ht="14.25" customHeight="1">
      <c r="A15" s="298" t="s">
        <v>5</v>
      </c>
      <c r="B15" s="299" t="s">
        <v>5</v>
      </c>
      <c r="C15" s="300" t="s">
        <v>5</v>
      </c>
      <c r="D15" s="601" t="s">
        <v>97</v>
      </c>
      <c r="E15" s="375"/>
      <c r="F15" s="275" t="s">
        <v>28</v>
      </c>
      <c r="G15" s="40" t="s">
        <v>22</v>
      </c>
      <c r="H15" s="53">
        <v>113</v>
      </c>
      <c r="I15" s="35">
        <v>107</v>
      </c>
      <c r="J15" s="35">
        <v>107</v>
      </c>
      <c r="K15" s="376"/>
      <c r="L15" s="377"/>
      <c r="M15" s="377"/>
      <c r="N15" s="378"/>
      <c r="O15" s="13"/>
      <c r="P15" s="13"/>
    </row>
    <row r="16" spans="1:16" ht="13.5" customHeight="1">
      <c r="A16" s="365"/>
      <c r="B16" s="364"/>
      <c r="C16" s="366"/>
      <c r="D16" s="602"/>
      <c r="E16" s="379"/>
      <c r="F16" s="385"/>
      <c r="G16" s="40" t="s">
        <v>100</v>
      </c>
      <c r="H16" s="53">
        <v>88.1</v>
      </c>
      <c r="I16" s="35"/>
      <c r="J16" s="35"/>
      <c r="K16" s="380"/>
      <c r="L16" s="381"/>
      <c r="M16" s="381"/>
      <c r="N16" s="382"/>
      <c r="O16" s="13"/>
      <c r="P16" s="13"/>
    </row>
    <row r="17" spans="1:19" ht="26.25" customHeight="1">
      <c r="A17" s="298"/>
      <c r="B17" s="299"/>
      <c r="C17" s="300"/>
      <c r="D17" s="603" t="s">
        <v>30</v>
      </c>
      <c r="E17" s="605" t="s">
        <v>29</v>
      </c>
      <c r="F17" s="383"/>
      <c r="G17" s="40"/>
      <c r="H17" s="53"/>
      <c r="I17" s="35"/>
      <c r="J17" s="35"/>
      <c r="K17" s="404" t="s">
        <v>77</v>
      </c>
      <c r="L17" s="405">
        <v>2</v>
      </c>
      <c r="M17" s="405">
        <v>2</v>
      </c>
      <c r="N17" s="406">
        <v>2</v>
      </c>
      <c r="O17" s="13"/>
      <c r="P17" s="13"/>
    </row>
    <row r="18" spans="1:19" ht="32.25" customHeight="1">
      <c r="A18" s="392"/>
      <c r="B18" s="393"/>
      <c r="C18" s="394"/>
      <c r="D18" s="604"/>
      <c r="E18" s="604"/>
      <c r="F18" s="395"/>
      <c r="G18" s="40"/>
      <c r="H18" s="53"/>
      <c r="I18" s="35"/>
      <c r="J18" s="35"/>
      <c r="K18" s="400" t="s">
        <v>109</v>
      </c>
      <c r="L18" s="391" t="s">
        <v>111</v>
      </c>
      <c r="M18" s="391" t="s">
        <v>111</v>
      </c>
      <c r="N18" s="234" t="s">
        <v>111</v>
      </c>
      <c r="O18" s="13"/>
      <c r="P18" s="13"/>
    </row>
    <row r="19" spans="1:19" ht="17.25" customHeight="1">
      <c r="A19" s="595"/>
      <c r="B19" s="596"/>
      <c r="C19" s="597"/>
      <c r="D19" s="598" t="s">
        <v>113</v>
      </c>
      <c r="E19" s="599" t="s">
        <v>39</v>
      </c>
      <c r="F19" s="600"/>
      <c r="G19" s="42"/>
      <c r="H19" s="53"/>
      <c r="I19" s="35"/>
      <c r="J19" s="35"/>
      <c r="K19" s="265" t="s">
        <v>104</v>
      </c>
      <c r="L19" s="297" t="s">
        <v>89</v>
      </c>
      <c r="M19" s="297"/>
      <c r="N19" s="266"/>
    </row>
    <row r="20" spans="1:19" ht="28.5" customHeight="1">
      <c r="A20" s="595"/>
      <c r="B20" s="596"/>
      <c r="C20" s="597"/>
      <c r="D20" s="598"/>
      <c r="E20" s="599"/>
      <c r="F20" s="600"/>
      <c r="G20" s="42"/>
      <c r="H20" s="53"/>
      <c r="I20" s="35"/>
      <c r="J20" s="35"/>
      <c r="K20" s="267" t="s">
        <v>105</v>
      </c>
      <c r="L20" s="268" t="s">
        <v>90</v>
      </c>
      <c r="M20" s="268" t="s">
        <v>90</v>
      </c>
      <c r="N20" s="142" t="s">
        <v>90</v>
      </c>
    </row>
    <row r="21" spans="1:19" ht="39" customHeight="1">
      <c r="A21" s="595"/>
      <c r="B21" s="596"/>
      <c r="C21" s="597"/>
      <c r="D21" s="598"/>
      <c r="E21" s="599"/>
      <c r="F21" s="600"/>
      <c r="G21" s="42"/>
      <c r="H21" s="53"/>
      <c r="I21" s="35"/>
      <c r="J21" s="35"/>
      <c r="K21" s="267" t="s">
        <v>115</v>
      </c>
      <c r="L21" s="268" t="s">
        <v>91</v>
      </c>
      <c r="M21" s="268" t="s">
        <v>92</v>
      </c>
      <c r="N21" s="142" t="s">
        <v>93</v>
      </c>
    </row>
    <row r="22" spans="1:19" ht="16.5" customHeight="1">
      <c r="A22" s="606"/>
      <c r="B22" s="607"/>
      <c r="C22" s="597"/>
      <c r="D22" s="608" t="s">
        <v>66</v>
      </c>
      <c r="E22" s="609"/>
      <c r="F22" s="618"/>
      <c r="G22" s="42"/>
      <c r="H22" s="348"/>
      <c r="I22" s="233"/>
      <c r="J22" s="349"/>
      <c r="K22" s="262" t="s">
        <v>76</v>
      </c>
      <c r="L22" s="263" t="s">
        <v>103</v>
      </c>
      <c r="M22" s="263"/>
      <c r="N22" s="264"/>
      <c r="O22" s="8"/>
    </row>
    <row r="23" spans="1:19" ht="39.75" customHeight="1">
      <c r="A23" s="606"/>
      <c r="B23" s="607"/>
      <c r="C23" s="597"/>
      <c r="D23" s="598"/>
      <c r="E23" s="599"/>
      <c r="F23" s="618"/>
      <c r="G23" s="43"/>
      <c r="H23" s="34"/>
      <c r="I23" s="34"/>
      <c r="J23" s="75"/>
      <c r="K23" s="347" t="s">
        <v>81</v>
      </c>
      <c r="L23" s="386">
        <v>12</v>
      </c>
      <c r="M23" s="386">
        <v>12</v>
      </c>
      <c r="N23" s="387">
        <v>12</v>
      </c>
      <c r="O23" s="8"/>
    </row>
    <row r="24" spans="1:19" s="23" customFormat="1" ht="16.5" customHeight="1" thickBot="1">
      <c r="A24" s="326"/>
      <c r="B24" s="327"/>
      <c r="C24" s="125"/>
      <c r="D24" s="339"/>
      <c r="E24" s="345"/>
      <c r="F24" s="346"/>
      <c r="G24" s="126" t="s">
        <v>6</v>
      </c>
      <c r="H24" s="70">
        <f>SUM(H15:H23)</f>
        <v>201.1</v>
      </c>
      <c r="I24" s="70">
        <f>SUM(I15:I23)</f>
        <v>107</v>
      </c>
      <c r="J24" s="69">
        <f>SUM(J15:J23)</f>
        <v>107</v>
      </c>
      <c r="K24" s="342"/>
      <c r="L24" s="343"/>
      <c r="M24" s="343"/>
      <c r="N24" s="344"/>
      <c r="O24" s="156"/>
    </row>
    <row r="25" spans="1:19" ht="14.25" customHeight="1" thickBot="1">
      <c r="A25" s="20" t="s">
        <v>5</v>
      </c>
      <c r="B25" s="7" t="s">
        <v>7</v>
      </c>
      <c r="C25" s="610" t="s">
        <v>8</v>
      </c>
      <c r="D25" s="610"/>
      <c r="E25" s="610"/>
      <c r="F25" s="610"/>
      <c r="G25" s="610"/>
      <c r="H25" s="37">
        <f t="shared" ref="H25:J26" si="0">H24</f>
        <v>201.1</v>
      </c>
      <c r="I25" s="37">
        <f t="shared" si="0"/>
        <v>107</v>
      </c>
      <c r="J25" s="54">
        <f t="shared" si="0"/>
        <v>107</v>
      </c>
      <c r="K25" s="312"/>
      <c r="L25" s="313"/>
      <c r="M25" s="313"/>
      <c r="N25" s="50"/>
    </row>
    <row r="26" spans="1:19" ht="14.25" customHeight="1" thickBot="1">
      <c r="A26" s="20" t="s">
        <v>5</v>
      </c>
      <c r="B26" s="611" t="s">
        <v>9</v>
      </c>
      <c r="C26" s="612"/>
      <c r="D26" s="612"/>
      <c r="E26" s="612"/>
      <c r="F26" s="612"/>
      <c r="G26" s="612"/>
      <c r="H26" s="38">
        <f t="shared" si="0"/>
        <v>201.1</v>
      </c>
      <c r="I26" s="38">
        <f t="shared" si="0"/>
        <v>107</v>
      </c>
      <c r="J26" s="55">
        <f t="shared" si="0"/>
        <v>107</v>
      </c>
      <c r="K26" s="302"/>
      <c r="L26" s="303"/>
      <c r="M26" s="303"/>
      <c r="N26" s="49"/>
      <c r="S26" s="23"/>
    </row>
    <row r="27" spans="1:19" ht="15.75" customHeight="1" thickBot="1">
      <c r="A27" s="21" t="s">
        <v>7</v>
      </c>
      <c r="B27" s="613" t="s">
        <v>80</v>
      </c>
      <c r="C27" s="614"/>
      <c r="D27" s="614"/>
      <c r="E27" s="614"/>
      <c r="F27" s="614"/>
      <c r="G27" s="614"/>
      <c r="H27" s="614"/>
      <c r="I27" s="614"/>
      <c r="J27" s="614"/>
      <c r="K27" s="614"/>
      <c r="L27" s="322"/>
      <c r="M27" s="322"/>
      <c r="N27" s="52"/>
      <c r="S27" s="23"/>
    </row>
    <row r="28" spans="1:19" ht="15.75" customHeight="1" thickBot="1">
      <c r="A28" s="19" t="s">
        <v>7</v>
      </c>
      <c r="B28" s="7" t="s">
        <v>5</v>
      </c>
      <c r="C28" s="615" t="s">
        <v>27</v>
      </c>
      <c r="D28" s="616"/>
      <c r="E28" s="617"/>
      <c r="F28" s="617"/>
      <c r="G28" s="617"/>
      <c r="H28" s="617"/>
      <c r="I28" s="617"/>
      <c r="J28" s="617"/>
      <c r="K28" s="617"/>
      <c r="L28" s="323"/>
      <c r="M28" s="323"/>
      <c r="N28" s="48"/>
    </row>
    <row r="29" spans="1:19" ht="24.75" customHeight="1">
      <c r="A29" s="619" t="s">
        <v>7</v>
      </c>
      <c r="B29" s="620" t="s">
        <v>5</v>
      </c>
      <c r="C29" s="621" t="s">
        <v>5</v>
      </c>
      <c r="D29" s="109" t="s">
        <v>67</v>
      </c>
      <c r="E29" s="623" t="s">
        <v>40</v>
      </c>
      <c r="F29" s="625" t="s">
        <v>28</v>
      </c>
      <c r="G29" s="407" t="s">
        <v>22</v>
      </c>
      <c r="H29" s="358">
        <v>189.1</v>
      </c>
      <c r="I29" s="358">
        <v>189.1</v>
      </c>
      <c r="J29" s="358">
        <v>189.1</v>
      </c>
      <c r="K29" s="116"/>
      <c r="L29" s="118"/>
      <c r="M29" s="118"/>
      <c r="N29" s="119"/>
      <c r="O29" s="13"/>
    </row>
    <row r="30" spans="1:19" ht="32.25" customHeight="1">
      <c r="A30" s="606"/>
      <c r="B30" s="596"/>
      <c r="C30" s="622"/>
      <c r="D30" s="122" t="s">
        <v>41</v>
      </c>
      <c r="E30" s="624"/>
      <c r="F30" s="597"/>
      <c r="G30" s="359"/>
      <c r="H30" s="57"/>
      <c r="I30" s="57"/>
      <c r="J30" s="35"/>
      <c r="K30" s="29" t="s">
        <v>107</v>
      </c>
      <c r="L30" s="86">
        <v>2</v>
      </c>
      <c r="M30" s="86">
        <v>2</v>
      </c>
      <c r="N30" s="84">
        <v>2</v>
      </c>
      <c r="O30" s="14"/>
    </row>
    <row r="31" spans="1:19" ht="30" customHeight="1">
      <c r="A31" s="314"/>
      <c r="B31" s="299"/>
      <c r="C31" s="333"/>
      <c r="D31" s="626" t="s">
        <v>112</v>
      </c>
      <c r="E31" s="609" t="s">
        <v>45</v>
      </c>
      <c r="F31" s="600"/>
      <c r="G31" s="42"/>
      <c r="H31" s="57"/>
      <c r="I31" s="35"/>
      <c r="J31" s="57"/>
      <c r="K31" s="551" t="s">
        <v>116</v>
      </c>
      <c r="L31" s="429">
        <v>180</v>
      </c>
      <c r="M31" s="429">
        <v>180</v>
      </c>
      <c r="N31" s="430">
        <v>180</v>
      </c>
      <c r="O31" s="454"/>
    </row>
    <row r="32" spans="1:19" ht="62.25" customHeight="1">
      <c r="A32" s="314"/>
      <c r="B32" s="299"/>
      <c r="C32" s="325"/>
      <c r="D32" s="627"/>
      <c r="E32" s="628"/>
      <c r="F32" s="600"/>
      <c r="G32" s="221"/>
      <c r="H32" s="76"/>
      <c r="I32" s="36"/>
      <c r="J32" s="76"/>
      <c r="K32" s="552"/>
      <c r="L32" s="350"/>
      <c r="M32" s="350"/>
      <c r="N32" s="351"/>
      <c r="O32" s="14"/>
    </row>
    <row r="33" spans="1:19" s="23" customFormat="1" ht="16.5" customHeight="1" thickBot="1">
      <c r="A33" s="326"/>
      <c r="B33" s="327"/>
      <c r="C33" s="125"/>
      <c r="D33" s="339"/>
      <c r="E33" s="345"/>
      <c r="F33" s="346"/>
      <c r="G33" s="126" t="s">
        <v>6</v>
      </c>
      <c r="H33" s="173">
        <f>SUM(H29:H32)</f>
        <v>189.1</v>
      </c>
      <c r="I33" s="173">
        <f t="shared" ref="I33:J33" si="1">SUM(I29:I32)</f>
        <v>189.1</v>
      </c>
      <c r="J33" s="173">
        <f t="shared" si="1"/>
        <v>189.1</v>
      </c>
      <c r="K33" s="342"/>
      <c r="L33" s="343"/>
      <c r="M33" s="343"/>
      <c r="N33" s="344"/>
      <c r="O33" s="156"/>
    </row>
    <row r="34" spans="1:19" ht="14.25" customHeight="1">
      <c r="A34" s="314" t="s">
        <v>7</v>
      </c>
      <c r="B34" s="299" t="s">
        <v>5</v>
      </c>
      <c r="C34" s="333" t="s">
        <v>7</v>
      </c>
      <c r="D34" s="353" t="s">
        <v>96</v>
      </c>
      <c r="E34" s="629" t="s">
        <v>45</v>
      </c>
      <c r="F34" s="275" t="s">
        <v>28</v>
      </c>
      <c r="G34" s="409" t="s">
        <v>22</v>
      </c>
      <c r="H34" s="410">
        <v>152.4</v>
      </c>
      <c r="I34" s="411">
        <v>134</v>
      </c>
      <c r="J34" s="411">
        <v>134</v>
      </c>
      <c r="K34" s="354"/>
      <c r="L34" s="355"/>
      <c r="M34" s="355"/>
      <c r="N34" s="509"/>
      <c r="O34" s="14"/>
    </row>
    <row r="35" spans="1:19" ht="14.25" customHeight="1">
      <c r="A35" s="314"/>
      <c r="B35" s="299"/>
      <c r="C35" s="333"/>
      <c r="D35" s="356"/>
      <c r="E35" s="630"/>
      <c r="F35" s="275"/>
      <c r="G35" s="546" t="s">
        <v>100</v>
      </c>
      <c r="H35" s="56">
        <v>55.4</v>
      </c>
      <c r="I35" s="34"/>
      <c r="J35" s="34"/>
      <c r="K35" s="408"/>
      <c r="L35" s="293"/>
      <c r="M35" s="293"/>
      <c r="N35" s="294"/>
      <c r="O35" s="14"/>
    </row>
    <row r="36" spans="1:19" ht="15.75" customHeight="1">
      <c r="A36" s="314"/>
      <c r="B36" s="299"/>
      <c r="C36" s="124"/>
      <c r="D36" s="627" t="s">
        <v>44</v>
      </c>
      <c r="E36" s="631"/>
      <c r="F36" s="635"/>
      <c r="G36" s="27" t="s">
        <v>36</v>
      </c>
      <c r="H36" s="57">
        <v>21.6</v>
      </c>
      <c r="I36" s="35"/>
      <c r="J36" s="35"/>
      <c r="K36" s="547" t="s">
        <v>46</v>
      </c>
      <c r="L36" s="507">
        <v>1</v>
      </c>
      <c r="M36" s="507"/>
      <c r="N36" s="85"/>
    </row>
    <row r="37" spans="1:19" ht="15.75" customHeight="1">
      <c r="A37" s="314"/>
      <c r="B37" s="299"/>
      <c r="C37" s="124"/>
      <c r="D37" s="633"/>
      <c r="E37" s="631"/>
      <c r="F37" s="635"/>
      <c r="G37" s="27"/>
      <c r="H37" s="57"/>
      <c r="I37" s="35"/>
      <c r="J37" s="35"/>
      <c r="K37" s="218"/>
      <c r="L37" s="220"/>
      <c r="M37" s="220"/>
      <c r="N37" s="284"/>
      <c r="S37" s="23"/>
    </row>
    <row r="38" spans="1:19" ht="21.75" customHeight="1">
      <c r="A38" s="314"/>
      <c r="B38" s="299"/>
      <c r="C38" s="124"/>
      <c r="D38" s="634"/>
      <c r="E38" s="632"/>
      <c r="F38" s="635"/>
      <c r="G38" s="27"/>
      <c r="H38" s="57"/>
      <c r="I38" s="35"/>
      <c r="J38" s="35"/>
      <c r="K38" s="285"/>
      <c r="L38" s="205"/>
      <c r="M38" s="205"/>
      <c r="N38" s="121"/>
    </row>
    <row r="39" spans="1:19" ht="41.25" customHeight="1">
      <c r="A39" s="314"/>
      <c r="B39" s="299"/>
      <c r="C39" s="124"/>
      <c r="D39" s="633" t="s">
        <v>68</v>
      </c>
      <c r="E39" s="599"/>
      <c r="F39" s="600"/>
      <c r="G39" s="27"/>
      <c r="H39" s="57"/>
      <c r="I39" s="35"/>
      <c r="J39" s="208"/>
      <c r="K39" s="209" t="s">
        <v>94</v>
      </c>
      <c r="L39" s="193">
        <v>1</v>
      </c>
      <c r="M39" s="287"/>
      <c r="N39" s="286"/>
    </row>
    <row r="40" spans="1:19" ht="41.25" customHeight="1">
      <c r="A40" s="314"/>
      <c r="B40" s="299"/>
      <c r="C40" s="124"/>
      <c r="D40" s="633"/>
      <c r="E40" s="599"/>
      <c r="F40" s="600"/>
      <c r="G40" s="27"/>
      <c r="H40" s="57"/>
      <c r="I40" s="35"/>
      <c r="J40" s="57"/>
      <c r="K40" s="102" t="s">
        <v>110</v>
      </c>
      <c r="L40" s="241">
        <v>7</v>
      </c>
      <c r="M40" s="241">
        <v>7</v>
      </c>
      <c r="N40" s="242">
        <v>7</v>
      </c>
    </row>
    <row r="41" spans="1:19" ht="29.25" customHeight="1">
      <c r="A41" s="314"/>
      <c r="B41" s="299"/>
      <c r="C41" s="124"/>
      <c r="D41" s="633"/>
      <c r="E41" s="599"/>
      <c r="F41" s="600"/>
      <c r="G41" s="27"/>
      <c r="H41" s="57"/>
      <c r="I41" s="35"/>
      <c r="J41" s="57"/>
      <c r="K41" s="100" t="s">
        <v>79</v>
      </c>
      <c r="L41" s="243" t="s">
        <v>89</v>
      </c>
      <c r="M41" s="244" t="s">
        <v>89</v>
      </c>
      <c r="N41" s="245" t="s">
        <v>89</v>
      </c>
    </row>
    <row r="42" spans="1:19" ht="29.25" customHeight="1">
      <c r="A42" s="314"/>
      <c r="B42" s="299"/>
      <c r="C42" s="124"/>
      <c r="D42" s="633"/>
      <c r="E42" s="599"/>
      <c r="F42" s="600"/>
      <c r="G42" s="27"/>
      <c r="H42" s="57"/>
      <c r="I42" s="35"/>
      <c r="J42" s="35"/>
      <c r="K42" s="535" t="s">
        <v>65</v>
      </c>
      <c r="L42" s="536">
        <v>2</v>
      </c>
      <c r="M42" s="536">
        <v>3</v>
      </c>
      <c r="N42" s="538">
        <v>3</v>
      </c>
    </row>
    <row r="43" spans="1:19" ht="14.25" customHeight="1">
      <c r="A43" s="534"/>
      <c r="B43" s="533"/>
      <c r="C43" s="124"/>
      <c r="D43" s="636" t="s">
        <v>131</v>
      </c>
      <c r="E43" s="609"/>
      <c r="F43" s="638"/>
      <c r="G43" s="27"/>
      <c r="H43" s="57"/>
      <c r="I43" s="35"/>
      <c r="J43" s="35"/>
      <c r="K43" s="550" t="s">
        <v>130</v>
      </c>
      <c r="L43" s="540"/>
      <c r="M43" s="540"/>
      <c r="N43" s="512">
        <v>1</v>
      </c>
    </row>
    <row r="44" spans="1:19" ht="25.5" customHeight="1">
      <c r="A44" s="534"/>
      <c r="B44" s="533"/>
      <c r="C44" s="124"/>
      <c r="D44" s="637"/>
      <c r="E44" s="628"/>
      <c r="F44" s="638"/>
      <c r="G44" s="26"/>
      <c r="H44" s="76"/>
      <c r="I44" s="36"/>
      <c r="J44" s="36"/>
      <c r="K44" s="539"/>
      <c r="L44" s="541"/>
      <c r="M44" s="541"/>
      <c r="N44" s="284"/>
    </row>
    <row r="45" spans="1:19" s="23" customFormat="1" ht="16.5" customHeight="1" thickBot="1">
      <c r="A45" s="326"/>
      <c r="B45" s="327"/>
      <c r="C45" s="125"/>
      <c r="D45" s="339"/>
      <c r="E45" s="345"/>
      <c r="F45" s="346"/>
      <c r="G45" s="126" t="s">
        <v>6</v>
      </c>
      <c r="H45" s="173">
        <f>SUM(H34:H42)</f>
        <v>229.4</v>
      </c>
      <c r="I45" s="173">
        <f>SUM(I34:I42)</f>
        <v>134</v>
      </c>
      <c r="J45" s="173">
        <f>SUM(J34:J42)</f>
        <v>134</v>
      </c>
      <c r="K45" s="342"/>
      <c r="L45" s="343"/>
      <c r="M45" s="343"/>
      <c r="N45" s="344"/>
      <c r="O45" s="156"/>
    </row>
    <row r="46" spans="1:19" ht="14.25" customHeight="1" thickBot="1">
      <c r="A46" s="328" t="s">
        <v>7</v>
      </c>
      <c r="B46" s="329" t="s">
        <v>5</v>
      </c>
      <c r="C46" s="667" t="s">
        <v>8</v>
      </c>
      <c r="D46" s="668"/>
      <c r="E46" s="668"/>
      <c r="F46" s="668"/>
      <c r="G46" s="668"/>
      <c r="H46" s="90">
        <f>H45+H33</f>
        <v>418.5</v>
      </c>
      <c r="I46" s="90">
        <f>I45+I33</f>
        <v>323.10000000000002</v>
      </c>
      <c r="J46" s="90">
        <f>J45+J33</f>
        <v>323.10000000000002</v>
      </c>
      <c r="K46" s="99"/>
      <c r="L46" s="140"/>
      <c r="M46" s="140"/>
      <c r="N46" s="157"/>
    </row>
    <row r="47" spans="1:19" ht="14.25" customHeight="1" thickBot="1">
      <c r="A47" s="19" t="s">
        <v>7</v>
      </c>
      <c r="B47" s="611" t="s">
        <v>9</v>
      </c>
      <c r="C47" s="612"/>
      <c r="D47" s="612"/>
      <c r="E47" s="612"/>
      <c r="F47" s="612"/>
      <c r="G47" s="612"/>
      <c r="H47" s="58">
        <f t="shared" ref="H47:J47" si="2">H46</f>
        <v>418.5</v>
      </c>
      <c r="I47" s="38">
        <f t="shared" si="2"/>
        <v>323.10000000000002</v>
      </c>
      <c r="J47" s="38">
        <f t="shared" si="2"/>
        <v>323.10000000000002</v>
      </c>
      <c r="K47" s="302"/>
      <c r="L47" s="303"/>
      <c r="M47" s="303"/>
      <c r="N47" s="49"/>
    </row>
    <row r="48" spans="1:19" ht="14.25" customHeight="1" thickBot="1">
      <c r="A48" s="15" t="s">
        <v>5</v>
      </c>
      <c r="B48" s="669" t="s">
        <v>17</v>
      </c>
      <c r="C48" s="670"/>
      <c r="D48" s="670"/>
      <c r="E48" s="670"/>
      <c r="F48" s="670"/>
      <c r="G48" s="670"/>
      <c r="H48" s="59">
        <f>H47+H26</f>
        <v>619.6</v>
      </c>
      <c r="I48" s="39">
        <f>I47+I26</f>
        <v>430.1</v>
      </c>
      <c r="J48" s="39">
        <f>J47+J26</f>
        <v>430.1</v>
      </c>
      <c r="K48" s="304"/>
      <c r="L48" s="305"/>
      <c r="M48" s="305"/>
      <c r="N48" s="51"/>
    </row>
    <row r="49" spans="1:34" s="23" customFormat="1" ht="14.25" customHeight="1">
      <c r="A49" s="334"/>
      <c r="B49" s="335"/>
      <c r="C49" s="335"/>
      <c r="D49" s="335"/>
      <c r="E49" s="335"/>
      <c r="F49" s="335"/>
      <c r="G49" s="335"/>
      <c r="H49" s="336"/>
      <c r="I49" s="336"/>
      <c r="J49" s="336"/>
      <c r="K49" s="2"/>
      <c r="L49" s="2"/>
      <c r="M49" s="2"/>
      <c r="N49" s="2"/>
    </row>
    <row r="50" spans="1:34" s="9" customFormat="1" ht="15.75" customHeight="1">
      <c r="A50" s="301"/>
      <c r="B50" s="301"/>
      <c r="C50" s="301"/>
      <c r="D50" s="301"/>
      <c r="E50" s="301"/>
      <c r="F50" s="301"/>
      <c r="G50" s="301"/>
      <c r="H50" s="301"/>
      <c r="I50" s="301"/>
      <c r="J50" s="301"/>
      <c r="K50" s="301"/>
      <c r="L50" s="301"/>
      <c r="M50" s="301"/>
      <c r="N50" s="301"/>
    </row>
    <row r="51" spans="1:34" s="10" customFormat="1" ht="14.25" customHeight="1" thickBot="1">
      <c r="A51" s="660" t="s">
        <v>13</v>
      </c>
      <c r="B51" s="660"/>
      <c r="C51" s="660"/>
      <c r="D51" s="660"/>
      <c r="E51" s="660"/>
      <c r="F51" s="660"/>
      <c r="G51" s="660"/>
      <c r="H51" s="123"/>
      <c r="I51" s="123"/>
      <c r="J51" s="123"/>
      <c r="K51" s="2"/>
      <c r="L51" s="2"/>
      <c r="M51" s="2"/>
      <c r="N51" s="2"/>
      <c r="O51" s="9"/>
      <c r="P51" s="9"/>
      <c r="Q51" s="9"/>
      <c r="R51" s="9"/>
      <c r="S51" s="9"/>
      <c r="T51" s="9"/>
      <c r="U51" s="9"/>
      <c r="V51" s="9"/>
      <c r="W51" s="9"/>
      <c r="X51" s="9"/>
      <c r="Y51" s="9"/>
      <c r="Z51" s="9"/>
      <c r="AA51" s="9"/>
      <c r="AB51" s="9"/>
      <c r="AC51" s="9"/>
      <c r="AD51" s="9"/>
      <c r="AE51" s="9"/>
      <c r="AF51" s="9"/>
      <c r="AG51" s="9"/>
      <c r="AH51" s="9"/>
    </row>
    <row r="52" spans="1:34" ht="63" customHeight="1" thickBot="1">
      <c r="A52" s="661" t="s">
        <v>10</v>
      </c>
      <c r="B52" s="662"/>
      <c r="C52" s="662"/>
      <c r="D52" s="662"/>
      <c r="E52" s="662"/>
      <c r="F52" s="662"/>
      <c r="G52" s="663"/>
      <c r="H52" s="357" t="s">
        <v>117</v>
      </c>
      <c r="I52" s="149" t="s">
        <v>118</v>
      </c>
      <c r="J52" s="149" t="s">
        <v>119</v>
      </c>
      <c r="K52" s="44"/>
    </row>
    <row r="53" spans="1:34" ht="16.5" customHeight="1">
      <c r="A53" s="664" t="s">
        <v>14</v>
      </c>
      <c r="B53" s="665"/>
      <c r="C53" s="665"/>
      <c r="D53" s="665"/>
      <c r="E53" s="665"/>
      <c r="F53" s="665"/>
      <c r="G53" s="666"/>
      <c r="H53" s="318">
        <f>SUM(H54:H55)+H56</f>
        <v>598</v>
      </c>
      <c r="I53" s="103">
        <f>SUM(I54:I55)</f>
        <v>430.1</v>
      </c>
      <c r="J53" s="103">
        <f>SUM(J54:J55)</f>
        <v>430.1</v>
      </c>
    </row>
    <row r="54" spans="1:34" ht="14.25" customHeight="1">
      <c r="A54" s="651" t="s">
        <v>19</v>
      </c>
      <c r="B54" s="652"/>
      <c r="C54" s="652"/>
      <c r="D54" s="652"/>
      <c r="E54" s="652"/>
      <c r="F54" s="652"/>
      <c r="G54" s="653"/>
      <c r="H54" s="307">
        <f>SUMIF(G12:G48,"SB",H12:H48)</f>
        <v>454.5</v>
      </c>
      <c r="I54" s="104">
        <f>SUMIF(G12:G48,"SB",I12:I48)</f>
        <v>430.1</v>
      </c>
      <c r="J54" s="104">
        <f>SUMIF(G12:G48,"SB",J12:J48)</f>
        <v>430.1</v>
      </c>
    </row>
    <row r="55" spans="1:34" ht="14.25" customHeight="1">
      <c r="A55" s="654" t="s">
        <v>20</v>
      </c>
      <c r="B55" s="655"/>
      <c r="C55" s="655"/>
      <c r="D55" s="655"/>
      <c r="E55" s="655"/>
      <c r="F55" s="655"/>
      <c r="G55" s="656"/>
      <c r="H55" s="307">
        <f>SUMIF(G22:G48,"SB(P)",H22:H48)</f>
        <v>0</v>
      </c>
      <c r="I55" s="104">
        <f>SUMIF(G22:G48,"SB(P)",I22:I48)</f>
        <v>0</v>
      </c>
      <c r="J55" s="104">
        <f>SUMIF(G22:G48,"SB(P)",J22:J48)</f>
        <v>0</v>
      </c>
      <c r="K55" s="44"/>
    </row>
    <row r="56" spans="1:34" ht="14.25" customHeight="1">
      <c r="A56" s="657" t="s">
        <v>100</v>
      </c>
      <c r="B56" s="658"/>
      <c r="C56" s="658"/>
      <c r="D56" s="658"/>
      <c r="E56" s="658"/>
      <c r="F56" s="658"/>
      <c r="G56" s="659"/>
      <c r="H56" s="307">
        <f>SUMIF(G12:G48,"SB(L)",H12:H48)</f>
        <v>143.5</v>
      </c>
      <c r="I56" s="104"/>
      <c r="J56" s="104"/>
      <c r="K56" s="44"/>
    </row>
    <row r="57" spans="1:34" ht="14.25" customHeight="1">
      <c r="A57" s="648" t="s">
        <v>15</v>
      </c>
      <c r="B57" s="649"/>
      <c r="C57" s="649"/>
      <c r="D57" s="649"/>
      <c r="E57" s="649"/>
      <c r="F57" s="649"/>
      <c r="G57" s="650"/>
      <c r="H57" s="306">
        <f>SUM(H58:H60)</f>
        <v>21.6</v>
      </c>
      <c r="I57" s="105">
        <f>SUM(I58:I60)</f>
        <v>0</v>
      </c>
      <c r="J57" s="105">
        <f>SUM(J58:J60)</f>
        <v>0</v>
      </c>
    </row>
    <row r="58" spans="1:34" ht="14.25" customHeight="1">
      <c r="A58" s="639" t="s">
        <v>21</v>
      </c>
      <c r="B58" s="640"/>
      <c r="C58" s="640"/>
      <c r="D58" s="640"/>
      <c r="E58" s="640"/>
      <c r="F58" s="640"/>
      <c r="G58" s="641"/>
      <c r="H58" s="307">
        <f>SUMIF(G22:G48,"ES",H22:H48)</f>
        <v>0</v>
      </c>
      <c r="I58" s="104">
        <f>SUMIF(G22:G48,"ES",I22:I48)</f>
        <v>0</v>
      </c>
      <c r="J58" s="104">
        <f>SUMIF(G22:G48,"ES",J22:J48)</f>
        <v>0</v>
      </c>
    </row>
    <row r="59" spans="1:34" ht="14.25" customHeight="1">
      <c r="A59" s="639" t="s">
        <v>38</v>
      </c>
      <c r="B59" s="640"/>
      <c r="C59" s="640"/>
      <c r="D59" s="640"/>
      <c r="E59" s="640"/>
      <c r="F59" s="640"/>
      <c r="G59" s="641"/>
      <c r="H59" s="307">
        <f>SUMIF(G22:G48,"KVJUD",H22:H48)</f>
        <v>0</v>
      </c>
      <c r="I59" s="104">
        <f>SUMIF(G22:G48,"KVJUD",I22:I48)</f>
        <v>0</v>
      </c>
      <c r="J59" s="104">
        <f>SUMIF(G22:G48,"KVJUD",J22:J48)</f>
        <v>0</v>
      </c>
    </row>
    <row r="60" spans="1:34" ht="14.25" customHeight="1">
      <c r="A60" s="639" t="s">
        <v>37</v>
      </c>
      <c r="B60" s="640"/>
      <c r="C60" s="640"/>
      <c r="D60" s="640"/>
      <c r="E60" s="640"/>
      <c r="F60" s="640"/>
      <c r="G60" s="641"/>
      <c r="H60" s="307">
        <f>SUMIF(G22:G48,"KT",H22:H48)</f>
        <v>21.6</v>
      </c>
      <c r="I60" s="104">
        <f>SUMIF(G22:G48,"KT",I22:I48)</f>
        <v>0</v>
      </c>
      <c r="J60" s="104">
        <f>SUMIF(G22:G48,"KT",J22:J48)</f>
        <v>0</v>
      </c>
    </row>
    <row r="61" spans="1:34" ht="17.25" customHeight="1" thickBot="1">
      <c r="A61" s="642" t="s">
        <v>16</v>
      </c>
      <c r="B61" s="643"/>
      <c r="C61" s="643"/>
      <c r="D61" s="643"/>
      <c r="E61" s="643"/>
      <c r="F61" s="643"/>
      <c r="G61" s="644"/>
      <c r="H61" s="308">
        <f>SUM(H53,H57)</f>
        <v>619.6</v>
      </c>
      <c r="I61" s="106">
        <f>SUM(I53,I57)</f>
        <v>430.1</v>
      </c>
      <c r="J61" s="106">
        <f>SUM(J53,J57)</f>
        <v>430.1</v>
      </c>
    </row>
    <row r="62" spans="1:34">
      <c r="H62" s="22"/>
      <c r="I62" s="22"/>
      <c r="J62" s="22"/>
    </row>
    <row r="63" spans="1:34">
      <c r="F63" s="5" t="s">
        <v>133</v>
      </c>
      <c r="G63" s="5"/>
      <c r="H63" s="5"/>
      <c r="I63" s="5"/>
    </row>
    <row r="65" spans="1:14">
      <c r="A65" s="3"/>
      <c r="B65" s="3"/>
      <c r="C65" s="23"/>
      <c r="D65" s="3"/>
      <c r="E65" s="3"/>
      <c r="F65" s="3"/>
      <c r="G65" s="3"/>
      <c r="K65" s="3"/>
      <c r="L65" s="3"/>
      <c r="M65" s="3"/>
      <c r="N65" s="3"/>
    </row>
  </sheetData>
  <mergeCells count="72">
    <mergeCell ref="A60:G60"/>
    <mergeCell ref="A61:G61"/>
    <mergeCell ref="K1:N1"/>
    <mergeCell ref="H8:H10"/>
    <mergeCell ref="A57:G57"/>
    <mergeCell ref="A58:G58"/>
    <mergeCell ref="A59:G59"/>
    <mergeCell ref="A54:G54"/>
    <mergeCell ref="A55:G55"/>
    <mergeCell ref="A56:G56"/>
    <mergeCell ref="A51:G51"/>
    <mergeCell ref="A52:G52"/>
    <mergeCell ref="A53:G53"/>
    <mergeCell ref="C46:G46"/>
    <mergeCell ref="B47:G47"/>
    <mergeCell ref="B48:G48"/>
    <mergeCell ref="D39:D42"/>
    <mergeCell ref="E39:E42"/>
    <mergeCell ref="F39:F42"/>
    <mergeCell ref="D43:D44"/>
    <mergeCell ref="E43:E44"/>
    <mergeCell ref="F43:F44"/>
    <mergeCell ref="D31:D32"/>
    <mergeCell ref="E31:E32"/>
    <mergeCell ref="F31:F32"/>
    <mergeCell ref="E34:E38"/>
    <mergeCell ref="D36:D38"/>
    <mergeCell ref="F36:F38"/>
    <mergeCell ref="A29:A30"/>
    <mergeCell ref="B29:B30"/>
    <mergeCell ref="C29:C30"/>
    <mergeCell ref="E29:E30"/>
    <mergeCell ref="F29:F30"/>
    <mergeCell ref="C25:G25"/>
    <mergeCell ref="B26:G26"/>
    <mergeCell ref="B27:K27"/>
    <mergeCell ref="C28:K28"/>
    <mergeCell ref="F22:F23"/>
    <mergeCell ref="A22:A23"/>
    <mergeCell ref="B22:B23"/>
    <mergeCell ref="C22:C23"/>
    <mergeCell ref="D22:D23"/>
    <mergeCell ref="E22:E23"/>
    <mergeCell ref="A11:K11"/>
    <mergeCell ref="A12:K12"/>
    <mergeCell ref="B13:K13"/>
    <mergeCell ref="C14:K14"/>
    <mergeCell ref="A19:A21"/>
    <mergeCell ref="B19:B21"/>
    <mergeCell ref="C19:C21"/>
    <mergeCell ref="D19:D21"/>
    <mergeCell ref="E19:E21"/>
    <mergeCell ref="F19:F21"/>
    <mergeCell ref="D15:D16"/>
    <mergeCell ref="D17:D18"/>
    <mergeCell ref="E17:E18"/>
    <mergeCell ref="K31:K32"/>
    <mergeCell ref="E8:E10"/>
    <mergeCell ref="F8:F10"/>
    <mergeCell ref="G8:G10"/>
    <mergeCell ref="D4:K4"/>
    <mergeCell ref="A5:K5"/>
    <mergeCell ref="A6:K6"/>
    <mergeCell ref="A8:A10"/>
    <mergeCell ref="B8:B10"/>
    <mergeCell ref="C8:C10"/>
    <mergeCell ref="D8:D10"/>
    <mergeCell ref="I8:I10"/>
    <mergeCell ref="J8:J10"/>
    <mergeCell ref="K8:N8"/>
    <mergeCell ref="K9:K10"/>
    <mergeCell ref="L9:N9"/>
  </mergeCells>
  <printOptions horizontalCentered="1"/>
  <pageMargins left="0.59055118110236227" right="0" top="0.59055118110236227" bottom="0.19685039370078741" header="0" footer="0"/>
  <pageSetup paperSize="9" scale="76"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67"/>
  <sheetViews>
    <sheetView zoomScaleNormal="100" zoomScaleSheetLayoutView="100" workbookViewId="0">
      <selection activeCell="X10" sqref="X10"/>
    </sheetView>
  </sheetViews>
  <sheetFormatPr defaultRowHeight="12.75"/>
  <cols>
    <col min="1" max="2" width="2.7109375" style="4" customWidth="1"/>
    <col min="3" max="3" width="2.7109375" style="332" customWidth="1"/>
    <col min="4" max="4" width="32.42578125" style="4" customWidth="1"/>
    <col min="5" max="5" width="2.7109375" style="12" customWidth="1"/>
    <col min="6" max="6" width="4.5703125" style="5" customWidth="1"/>
    <col min="7" max="7" width="7.7109375" style="6" customWidth="1"/>
    <col min="8" max="12" width="8.42578125" style="4" customWidth="1"/>
    <col min="13" max="13" width="30.7109375" style="4" customWidth="1"/>
    <col min="14" max="14" width="5.140625" style="4" customWidth="1"/>
    <col min="15" max="15" width="4.85546875" style="4" customWidth="1"/>
    <col min="16" max="16" width="5" style="4" customWidth="1"/>
    <col min="17" max="17" width="41.140625" style="4" customWidth="1"/>
    <col min="18" max="16384" width="9.140625" style="3"/>
  </cols>
  <sheetData>
    <row r="1" spans="1:19" s="145" customFormat="1" ht="19.5" customHeight="1">
      <c r="A1" s="143"/>
      <c r="B1" s="144"/>
      <c r="C1" s="337"/>
      <c r="E1" s="146"/>
      <c r="F1" s="147"/>
      <c r="G1" s="147"/>
      <c r="H1" s="148"/>
      <c r="I1" s="148"/>
      <c r="J1" s="148"/>
      <c r="K1" s="44"/>
      <c r="L1" s="44"/>
      <c r="M1" s="496"/>
      <c r="N1" s="497"/>
      <c r="O1" s="497"/>
      <c r="P1" s="497"/>
      <c r="Q1" s="498" t="s">
        <v>128</v>
      </c>
    </row>
    <row r="2" spans="1:19" s="145" customFormat="1" ht="11.25" customHeight="1">
      <c r="A2" s="143"/>
      <c r="B2" s="144"/>
      <c r="C2" s="337"/>
      <c r="E2" s="146"/>
      <c r="F2" s="147"/>
      <c r="G2" s="147"/>
      <c r="H2" s="148"/>
      <c r="I2" s="148"/>
      <c r="J2" s="148"/>
      <c r="K2" s="44"/>
      <c r="L2" s="44"/>
      <c r="M2" s="455"/>
      <c r="N2" s="455"/>
      <c r="O2" s="455"/>
      <c r="P2" s="455"/>
      <c r="Q2" s="455"/>
    </row>
    <row r="3" spans="1:19" s="78" customFormat="1" ht="11.25" customHeight="1">
      <c r="C3" s="330"/>
      <c r="M3" s="480"/>
      <c r="N3" s="481"/>
      <c r="O3" s="481"/>
      <c r="P3" s="481"/>
      <c r="Q3" s="481"/>
    </row>
    <row r="4" spans="1:19" s="4" customFormat="1" ht="15" customHeight="1">
      <c r="A4" s="468"/>
      <c r="B4" s="468"/>
      <c r="C4" s="331"/>
      <c r="D4" s="562" t="s">
        <v>122</v>
      </c>
      <c r="E4" s="562"/>
      <c r="F4" s="562"/>
      <c r="G4" s="562"/>
      <c r="H4" s="562"/>
      <c r="I4" s="562"/>
      <c r="J4" s="562"/>
      <c r="K4" s="562"/>
      <c r="L4" s="562"/>
      <c r="M4" s="562"/>
      <c r="N4" s="468"/>
      <c r="O4" s="468"/>
      <c r="P4" s="468"/>
      <c r="Q4" s="468"/>
    </row>
    <row r="5" spans="1:19" ht="15.75" customHeight="1">
      <c r="A5" s="563" t="s">
        <v>31</v>
      </c>
      <c r="B5" s="563"/>
      <c r="C5" s="563"/>
      <c r="D5" s="563"/>
      <c r="E5" s="563"/>
      <c r="F5" s="563"/>
      <c r="G5" s="563"/>
      <c r="H5" s="563"/>
      <c r="I5" s="563"/>
      <c r="J5" s="563"/>
      <c r="K5" s="563"/>
      <c r="L5" s="563"/>
      <c r="M5" s="563"/>
      <c r="N5" s="469"/>
      <c r="O5" s="469"/>
      <c r="P5" s="469"/>
      <c r="Q5" s="469"/>
    </row>
    <row r="6" spans="1:19" ht="16.5" customHeight="1">
      <c r="A6" s="564" t="s">
        <v>18</v>
      </c>
      <c r="B6" s="564"/>
      <c r="C6" s="564"/>
      <c r="D6" s="564"/>
      <c r="E6" s="564"/>
      <c r="F6" s="564"/>
      <c r="G6" s="564"/>
      <c r="H6" s="564"/>
      <c r="I6" s="564"/>
      <c r="J6" s="564"/>
      <c r="K6" s="564"/>
      <c r="L6" s="564"/>
      <c r="M6" s="564"/>
      <c r="N6" s="470"/>
      <c r="O6" s="470"/>
      <c r="P6" s="470"/>
      <c r="Q6" s="470"/>
      <c r="R6" s="1"/>
      <c r="S6" s="1"/>
    </row>
    <row r="7" spans="1:19" ht="15" customHeight="1" thickBot="1">
      <c r="M7" s="477"/>
      <c r="N7" s="138"/>
      <c r="O7" s="79" t="s">
        <v>47</v>
      </c>
      <c r="P7" s="138"/>
      <c r="Q7" s="138"/>
    </row>
    <row r="8" spans="1:19" s="338" customFormat="1" ht="22.5" customHeight="1">
      <c r="A8" s="565" t="s">
        <v>32</v>
      </c>
      <c r="B8" s="568" t="s">
        <v>0</v>
      </c>
      <c r="C8" s="571" t="s">
        <v>1</v>
      </c>
      <c r="D8" s="574" t="s">
        <v>12</v>
      </c>
      <c r="E8" s="553" t="s">
        <v>2</v>
      </c>
      <c r="F8" s="556" t="s">
        <v>3</v>
      </c>
      <c r="G8" s="559" t="s">
        <v>4</v>
      </c>
      <c r="H8" s="673" t="s">
        <v>124</v>
      </c>
      <c r="I8" s="682" t="s">
        <v>125</v>
      </c>
      <c r="J8" s="685" t="s">
        <v>126</v>
      </c>
      <c r="K8" s="577" t="s">
        <v>54</v>
      </c>
      <c r="L8" s="577" t="s">
        <v>87</v>
      </c>
      <c r="M8" s="580" t="s">
        <v>11</v>
      </c>
      <c r="N8" s="581"/>
      <c r="O8" s="581"/>
      <c r="P8" s="581"/>
      <c r="Q8" s="492"/>
    </row>
    <row r="9" spans="1:19" s="338" customFormat="1" ht="18.75" customHeight="1">
      <c r="A9" s="566"/>
      <c r="B9" s="569"/>
      <c r="C9" s="572"/>
      <c r="D9" s="575"/>
      <c r="E9" s="554"/>
      <c r="F9" s="557"/>
      <c r="G9" s="560"/>
      <c r="H9" s="674"/>
      <c r="I9" s="683"/>
      <c r="J9" s="686"/>
      <c r="K9" s="578"/>
      <c r="L9" s="578"/>
      <c r="M9" s="583" t="s">
        <v>12</v>
      </c>
      <c r="N9" s="585" t="s">
        <v>43</v>
      </c>
      <c r="O9" s="585"/>
      <c r="P9" s="585"/>
      <c r="Q9" s="493" t="s">
        <v>127</v>
      </c>
    </row>
    <row r="10" spans="1:19" s="338" customFormat="1" ht="73.5" customHeight="1" thickBot="1">
      <c r="A10" s="567"/>
      <c r="B10" s="570"/>
      <c r="C10" s="573"/>
      <c r="D10" s="576"/>
      <c r="E10" s="555"/>
      <c r="F10" s="558"/>
      <c r="G10" s="561"/>
      <c r="H10" s="675"/>
      <c r="I10" s="684"/>
      <c r="J10" s="687"/>
      <c r="K10" s="579"/>
      <c r="L10" s="579"/>
      <c r="M10" s="584"/>
      <c r="N10" s="61" t="s">
        <v>60</v>
      </c>
      <c r="O10" s="494" t="s">
        <v>61</v>
      </c>
      <c r="P10" s="494" t="s">
        <v>84</v>
      </c>
      <c r="Q10" s="495"/>
    </row>
    <row r="11" spans="1:19" s="11" customFormat="1" ht="15" customHeight="1">
      <c r="A11" s="587" t="s">
        <v>24</v>
      </c>
      <c r="B11" s="588"/>
      <c r="C11" s="588"/>
      <c r="D11" s="588"/>
      <c r="E11" s="588"/>
      <c r="F11" s="588"/>
      <c r="G11" s="588"/>
      <c r="H11" s="588"/>
      <c r="I11" s="588"/>
      <c r="J11" s="588"/>
      <c r="K11" s="588"/>
      <c r="L11" s="588"/>
      <c r="M11" s="588"/>
      <c r="N11" s="66"/>
      <c r="O11" s="66"/>
      <c r="P11" s="66"/>
      <c r="Q11" s="67"/>
    </row>
    <row r="12" spans="1:19" s="11" customFormat="1" ht="14.25" customHeight="1">
      <c r="A12" s="589" t="s">
        <v>42</v>
      </c>
      <c r="B12" s="590"/>
      <c r="C12" s="590"/>
      <c r="D12" s="590"/>
      <c r="E12" s="590"/>
      <c r="F12" s="590"/>
      <c r="G12" s="590"/>
      <c r="H12" s="590"/>
      <c r="I12" s="590"/>
      <c r="J12" s="590"/>
      <c r="K12" s="590"/>
      <c r="L12" s="590"/>
      <c r="M12" s="590"/>
      <c r="N12" s="463"/>
      <c r="O12" s="463"/>
      <c r="P12" s="463"/>
      <c r="Q12" s="45"/>
    </row>
    <row r="13" spans="1:19" ht="15.75" customHeight="1">
      <c r="A13" s="17" t="s">
        <v>5</v>
      </c>
      <c r="B13" s="591" t="s">
        <v>25</v>
      </c>
      <c r="C13" s="592"/>
      <c r="D13" s="592"/>
      <c r="E13" s="592"/>
      <c r="F13" s="592"/>
      <c r="G13" s="592"/>
      <c r="H13" s="592"/>
      <c r="I13" s="592"/>
      <c r="J13" s="592"/>
      <c r="K13" s="592"/>
      <c r="L13" s="592"/>
      <c r="M13" s="592"/>
      <c r="N13" s="464"/>
      <c r="O13" s="464"/>
      <c r="P13" s="464"/>
      <c r="Q13" s="46"/>
    </row>
    <row r="14" spans="1:19" ht="15" customHeight="1">
      <c r="A14" s="18" t="s">
        <v>5</v>
      </c>
      <c r="B14" s="16" t="s">
        <v>5</v>
      </c>
      <c r="C14" s="593" t="s">
        <v>26</v>
      </c>
      <c r="D14" s="594"/>
      <c r="E14" s="594"/>
      <c r="F14" s="594"/>
      <c r="G14" s="594"/>
      <c r="H14" s="594"/>
      <c r="I14" s="594"/>
      <c r="J14" s="594"/>
      <c r="K14" s="594"/>
      <c r="L14" s="594"/>
      <c r="M14" s="594"/>
      <c r="N14" s="465"/>
      <c r="O14" s="465"/>
      <c r="P14" s="465"/>
      <c r="Q14" s="47"/>
    </row>
    <row r="15" spans="1:19" ht="14.25" customHeight="1">
      <c r="A15" s="466" t="s">
        <v>5</v>
      </c>
      <c r="B15" s="459" t="s">
        <v>5</v>
      </c>
      <c r="C15" s="460" t="s">
        <v>5</v>
      </c>
      <c r="D15" s="601" t="s">
        <v>97</v>
      </c>
      <c r="E15" s="375"/>
      <c r="F15" s="275" t="s">
        <v>28</v>
      </c>
      <c r="G15" s="417" t="s">
        <v>22</v>
      </c>
      <c r="H15" s="217">
        <v>113</v>
      </c>
      <c r="I15" s="202">
        <v>113</v>
      </c>
      <c r="J15" s="217"/>
      <c r="K15" s="201">
        <v>107</v>
      </c>
      <c r="L15" s="201">
        <v>107</v>
      </c>
      <c r="M15" s="545"/>
      <c r="N15" s="377"/>
      <c r="O15" s="377"/>
      <c r="P15" s="377"/>
      <c r="Q15" s="499"/>
      <c r="R15" s="13"/>
      <c r="S15" s="13"/>
    </row>
    <row r="16" spans="1:19" ht="13.5" customHeight="1">
      <c r="A16" s="466"/>
      <c r="B16" s="459"/>
      <c r="C16" s="460"/>
      <c r="D16" s="602"/>
      <c r="E16" s="379"/>
      <c r="F16" s="385"/>
      <c r="G16" s="41" t="s">
        <v>100</v>
      </c>
      <c r="H16" s="68">
        <v>88.1</v>
      </c>
      <c r="I16" s="72">
        <v>88.1</v>
      </c>
      <c r="J16" s="68"/>
      <c r="K16" s="34"/>
      <c r="L16" s="34"/>
      <c r="M16" s="380"/>
      <c r="N16" s="381"/>
      <c r="O16" s="381"/>
      <c r="P16" s="381"/>
      <c r="Q16" s="515"/>
      <c r="R16" s="13"/>
      <c r="S16" s="13"/>
    </row>
    <row r="17" spans="1:22" ht="26.25" customHeight="1">
      <c r="A17" s="466"/>
      <c r="B17" s="459"/>
      <c r="C17" s="460"/>
      <c r="D17" s="603" t="s">
        <v>30</v>
      </c>
      <c r="E17" s="605" t="s">
        <v>29</v>
      </c>
      <c r="F17" s="457"/>
      <c r="G17" s="40"/>
      <c r="H17" s="53"/>
      <c r="I17" s="71"/>
      <c r="J17" s="53"/>
      <c r="K17" s="35"/>
      <c r="L17" s="35"/>
      <c r="M17" s="544" t="s">
        <v>77</v>
      </c>
      <c r="N17" s="405">
        <v>2</v>
      </c>
      <c r="O17" s="405">
        <v>2</v>
      </c>
      <c r="P17" s="405">
        <v>2</v>
      </c>
      <c r="Q17" s="513"/>
      <c r="R17" s="13"/>
      <c r="S17" s="13"/>
    </row>
    <row r="18" spans="1:22" ht="32.25" customHeight="1">
      <c r="A18" s="466"/>
      <c r="B18" s="459"/>
      <c r="C18" s="460"/>
      <c r="D18" s="604"/>
      <c r="E18" s="604"/>
      <c r="F18" s="457"/>
      <c r="G18" s="40"/>
      <c r="H18" s="53"/>
      <c r="I18" s="71"/>
      <c r="J18" s="53"/>
      <c r="K18" s="35"/>
      <c r="L18" s="35"/>
      <c r="M18" s="400" t="s">
        <v>109</v>
      </c>
      <c r="N18" s="471" t="s">
        <v>111</v>
      </c>
      <c r="O18" s="471" t="s">
        <v>111</v>
      </c>
      <c r="P18" s="471" t="s">
        <v>111</v>
      </c>
      <c r="Q18" s="532"/>
      <c r="R18" s="13"/>
      <c r="S18" s="13"/>
    </row>
    <row r="19" spans="1:22" ht="17.25" customHeight="1">
      <c r="A19" s="595"/>
      <c r="B19" s="596"/>
      <c r="C19" s="597"/>
      <c r="D19" s="598" t="s">
        <v>113</v>
      </c>
      <c r="E19" s="599" t="s">
        <v>39</v>
      </c>
      <c r="F19" s="600"/>
      <c r="G19" s="42"/>
      <c r="H19" s="53"/>
      <c r="I19" s="71"/>
      <c r="J19" s="53"/>
      <c r="K19" s="35"/>
      <c r="L19" s="35"/>
      <c r="M19" s="265" t="s">
        <v>104</v>
      </c>
      <c r="N19" s="456" t="s">
        <v>89</v>
      </c>
      <c r="O19" s="456"/>
      <c r="P19" s="456"/>
      <c r="Q19" s="500"/>
    </row>
    <row r="20" spans="1:22" ht="28.5" customHeight="1">
      <c r="A20" s="595"/>
      <c r="B20" s="596"/>
      <c r="C20" s="597"/>
      <c r="D20" s="598"/>
      <c r="E20" s="599"/>
      <c r="F20" s="600"/>
      <c r="G20" s="42"/>
      <c r="H20" s="53"/>
      <c r="I20" s="71"/>
      <c r="J20" s="53"/>
      <c r="K20" s="35"/>
      <c r="L20" s="35"/>
      <c r="M20" s="267" t="s">
        <v>105</v>
      </c>
      <c r="N20" s="268" t="s">
        <v>90</v>
      </c>
      <c r="O20" s="268" t="s">
        <v>90</v>
      </c>
      <c r="P20" s="268" t="s">
        <v>90</v>
      </c>
      <c r="Q20" s="457"/>
    </row>
    <row r="21" spans="1:22" ht="39" customHeight="1">
      <c r="A21" s="595"/>
      <c r="B21" s="596"/>
      <c r="C21" s="597"/>
      <c r="D21" s="598"/>
      <c r="E21" s="599"/>
      <c r="F21" s="600"/>
      <c r="G21" s="42"/>
      <c r="H21" s="53"/>
      <c r="I21" s="71"/>
      <c r="J21" s="53"/>
      <c r="K21" s="35"/>
      <c r="L21" s="35"/>
      <c r="M21" s="267" t="s">
        <v>115</v>
      </c>
      <c r="N21" s="268" t="s">
        <v>91</v>
      </c>
      <c r="O21" s="268" t="s">
        <v>92</v>
      </c>
      <c r="P21" s="268" t="s">
        <v>93</v>
      </c>
      <c r="Q21" s="500"/>
    </row>
    <row r="22" spans="1:22" ht="16.5" customHeight="1">
      <c r="A22" s="606"/>
      <c r="B22" s="607"/>
      <c r="C22" s="597"/>
      <c r="D22" s="608" t="s">
        <v>66</v>
      </c>
      <c r="E22" s="609"/>
      <c r="F22" s="618"/>
      <c r="G22" s="42"/>
      <c r="H22" s="348"/>
      <c r="I22" s="490"/>
      <c r="J22" s="348"/>
      <c r="K22" s="233"/>
      <c r="L22" s="349"/>
      <c r="M22" s="262" t="s">
        <v>76</v>
      </c>
      <c r="N22" s="263" t="s">
        <v>103</v>
      </c>
      <c r="O22" s="263"/>
      <c r="P22" s="503"/>
      <c r="Q22" s="516"/>
      <c r="R22" s="8"/>
    </row>
    <row r="23" spans="1:22" ht="24.75" customHeight="1">
      <c r="A23" s="606"/>
      <c r="B23" s="607"/>
      <c r="C23" s="597"/>
      <c r="D23" s="598"/>
      <c r="E23" s="599"/>
      <c r="F23" s="618"/>
      <c r="G23" s="43"/>
      <c r="H23" s="56"/>
      <c r="I23" s="72"/>
      <c r="J23" s="75"/>
      <c r="K23" s="34"/>
      <c r="L23" s="75"/>
      <c r="M23" s="347" t="s">
        <v>81</v>
      </c>
      <c r="N23" s="386">
        <v>12</v>
      </c>
      <c r="O23" s="386">
        <v>12</v>
      </c>
      <c r="P23" s="504">
        <v>12</v>
      </c>
      <c r="Q23" s="501"/>
      <c r="R23" s="8"/>
    </row>
    <row r="24" spans="1:22" s="23" customFormat="1" ht="16.5" customHeight="1" thickBot="1">
      <c r="A24" s="326"/>
      <c r="B24" s="327"/>
      <c r="C24" s="125"/>
      <c r="D24" s="339"/>
      <c r="E24" s="345"/>
      <c r="F24" s="346"/>
      <c r="G24" s="126" t="s">
        <v>6</v>
      </c>
      <c r="H24" s="173">
        <f>SUM(H15:H23)</f>
        <v>201.1</v>
      </c>
      <c r="I24" s="491">
        <f>SUM(I15:I23)</f>
        <v>201.1</v>
      </c>
      <c r="J24" s="487"/>
      <c r="K24" s="70">
        <f>SUM(K15:K23)</f>
        <v>107</v>
      </c>
      <c r="L24" s="69">
        <f>SUM(L15:L23)</f>
        <v>107</v>
      </c>
      <c r="M24" s="342"/>
      <c r="N24" s="343"/>
      <c r="O24" s="343"/>
      <c r="P24" s="505"/>
      <c r="Q24" s="502"/>
      <c r="R24" s="156"/>
    </row>
    <row r="25" spans="1:22" ht="14.25" customHeight="1" thickBot="1">
      <c r="A25" s="20" t="s">
        <v>5</v>
      </c>
      <c r="B25" s="7" t="s">
        <v>7</v>
      </c>
      <c r="C25" s="610" t="s">
        <v>8</v>
      </c>
      <c r="D25" s="610"/>
      <c r="E25" s="610"/>
      <c r="F25" s="610"/>
      <c r="G25" s="610"/>
      <c r="H25" s="90">
        <f t="shared" ref="H25:L26" si="0">H24</f>
        <v>201.1</v>
      </c>
      <c r="I25" s="274">
        <f t="shared" ref="I25" si="1">I24</f>
        <v>201.1</v>
      </c>
      <c r="J25" s="488"/>
      <c r="K25" s="37">
        <f t="shared" si="0"/>
        <v>107</v>
      </c>
      <c r="L25" s="54">
        <f t="shared" si="0"/>
        <v>107</v>
      </c>
      <c r="M25" s="478"/>
      <c r="N25" s="479"/>
      <c r="O25" s="479"/>
      <c r="P25" s="479"/>
      <c r="Q25" s="50"/>
    </row>
    <row r="26" spans="1:22" ht="14.25" customHeight="1" thickBot="1">
      <c r="A26" s="20" t="s">
        <v>5</v>
      </c>
      <c r="B26" s="611" t="s">
        <v>9</v>
      </c>
      <c r="C26" s="612"/>
      <c r="D26" s="612"/>
      <c r="E26" s="612"/>
      <c r="F26" s="612"/>
      <c r="G26" s="612"/>
      <c r="H26" s="58">
        <f t="shared" si="0"/>
        <v>201.1</v>
      </c>
      <c r="I26" s="73">
        <f t="shared" ref="I26" si="2">I25</f>
        <v>201.1</v>
      </c>
      <c r="J26" s="489"/>
      <c r="K26" s="38">
        <f t="shared" si="0"/>
        <v>107</v>
      </c>
      <c r="L26" s="55">
        <f t="shared" si="0"/>
        <v>107</v>
      </c>
      <c r="M26" s="473"/>
      <c r="N26" s="474"/>
      <c r="O26" s="474"/>
      <c r="P26" s="474"/>
      <c r="Q26" s="49"/>
      <c r="V26" s="23"/>
    </row>
    <row r="27" spans="1:22" ht="15.75" customHeight="1" thickBot="1">
      <c r="A27" s="21" t="s">
        <v>7</v>
      </c>
      <c r="B27" s="613" t="s">
        <v>80</v>
      </c>
      <c r="C27" s="614"/>
      <c r="D27" s="614"/>
      <c r="E27" s="614"/>
      <c r="F27" s="614"/>
      <c r="G27" s="614"/>
      <c r="H27" s="614"/>
      <c r="I27" s="614"/>
      <c r="J27" s="614"/>
      <c r="K27" s="614"/>
      <c r="L27" s="614"/>
      <c r="M27" s="614"/>
      <c r="N27" s="461"/>
      <c r="O27" s="461"/>
      <c r="P27" s="461"/>
      <c r="Q27" s="52"/>
      <c r="V27" s="23"/>
    </row>
    <row r="28" spans="1:22" ht="15.75" customHeight="1" thickBot="1">
      <c r="A28" s="19" t="s">
        <v>7</v>
      </c>
      <c r="B28" s="7" t="s">
        <v>5</v>
      </c>
      <c r="C28" s="615" t="s">
        <v>27</v>
      </c>
      <c r="D28" s="616"/>
      <c r="E28" s="617"/>
      <c r="F28" s="617"/>
      <c r="G28" s="617"/>
      <c r="H28" s="617"/>
      <c r="I28" s="617"/>
      <c r="J28" s="617"/>
      <c r="K28" s="617"/>
      <c r="L28" s="617"/>
      <c r="M28" s="617"/>
      <c r="N28" s="462"/>
      <c r="O28" s="462"/>
      <c r="P28" s="462"/>
      <c r="Q28" s="48"/>
    </row>
    <row r="29" spans="1:22" ht="24.75" customHeight="1">
      <c r="A29" s="619" t="s">
        <v>7</v>
      </c>
      <c r="B29" s="620" t="s">
        <v>5</v>
      </c>
      <c r="C29" s="621" t="s">
        <v>5</v>
      </c>
      <c r="D29" s="109" t="s">
        <v>67</v>
      </c>
      <c r="E29" s="623" t="s">
        <v>40</v>
      </c>
      <c r="F29" s="625" t="s">
        <v>28</v>
      </c>
      <c r="G29" s="548" t="s">
        <v>22</v>
      </c>
      <c r="H29" s="112">
        <v>189.1</v>
      </c>
      <c r="I29" s="113">
        <v>189.1</v>
      </c>
      <c r="J29" s="549"/>
      <c r="K29" s="112">
        <v>189.1</v>
      </c>
      <c r="L29" s="111">
        <v>189.1</v>
      </c>
      <c r="M29" s="116"/>
      <c r="N29" s="118"/>
      <c r="O29" s="118"/>
      <c r="P29" s="118"/>
      <c r="Q29" s="509"/>
      <c r="R29" s="13"/>
    </row>
    <row r="30" spans="1:22" ht="32.25" customHeight="1">
      <c r="A30" s="606"/>
      <c r="B30" s="596"/>
      <c r="C30" s="622"/>
      <c r="D30" s="122" t="s">
        <v>41</v>
      </c>
      <c r="E30" s="624"/>
      <c r="F30" s="597"/>
      <c r="G30" s="359"/>
      <c r="H30" s="57"/>
      <c r="I30" s="71"/>
      <c r="J30" s="53"/>
      <c r="K30" s="57"/>
      <c r="L30" s="35"/>
      <c r="M30" s="29" t="s">
        <v>107</v>
      </c>
      <c r="N30" s="86">
        <v>2</v>
      </c>
      <c r="O30" s="86">
        <v>2</v>
      </c>
      <c r="P30" s="86">
        <v>2</v>
      </c>
      <c r="Q30" s="510"/>
      <c r="R30" s="14"/>
    </row>
    <row r="31" spans="1:22" ht="30" customHeight="1">
      <c r="A31" s="458"/>
      <c r="B31" s="459"/>
      <c r="C31" s="333"/>
      <c r="D31" s="626" t="s">
        <v>112</v>
      </c>
      <c r="E31" s="609" t="s">
        <v>45</v>
      </c>
      <c r="F31" s="600"/>
      <c r="G31" s="42"/>
      <c r="H31" s="57"/>
      <c r="I31" s="71"/>
      <c r="J31" s="53"/>
      <c r="K31" s="35"/>
      <c r="L31" s="57"/>
      <c r="M31" s="551" t="s">
        <v>116</v>
      </c>
      <c r="N31" s="429">
        <v>180</v>
      </c>
      <c r="O31" s="429">
        <v>180</v>
      </c>
      <c r="P31" s="429">
        <v>180</v>
      </c>
      <c r="Q31" s="511"/>
      <c r="R31" s="454"/>
    </row>
    <row r="32" spans="1:22" ht="58.5" customHeight="1">
      <c r="A32" s="458"/>
      <c r="B32" s="459"/>
      <c r="C32" s="325"/>
      <c r="D32" s="627"/>
      <c r="E32" s="628"/>
      <c r="F32" s="600"/>
      <c r="G32" s="221"/>
      <c r="H32" s="76"/>
      <c r="I32" s="77"/>
      <c r="J32" s="222"/>
      <c r="K32" s="36"/>
      <c r="L32" s="76"/>
      <c r="M32" s="552"/>
      <c r="N32" s="350"/>
      <c r="O32" s="350"/>
      <c r="P32" s="350"/>
      <c r="Q32" s="351"/>
      <c r="R32" s="14"/>
    </row>
    <row r="33" spans="1:22" s="23" customFormat="1" ht="16.5" customHeight="1" thickBot="1">
      <c r="A33" s="326"/>
      <c r="B33" s="327"/>
      <c r="C33" s="125"/>
      <c r="D33" s="339"/>
      <c r="E33" s="345"/>
      <c r="F33" s="346"/>
      <c r="G33" s="126" t="s">
        <v>6</v>
      </c>
      <c r="H33" s="173">
        <f>SUM(H29:H32)</f>
        <v>189.1</v>
      </c>
      <c r="I33" s="491">
        <f>SUM(I29:I32)</f>
        <v>189.1</v>
      </c>
      <c r="J33" s="69"/>
      <c r="K33" s="173">
        <f t="shared" ref="K33:L33" si="3">SUM(K29:K32)</f>
        <v>189.1</v>
      </c>
      <c r="L33" s="173">
        <f t="shared" si="3"/>
        <v>189.1</v>
      </c>
      <c r="M33" s="342"/>
      <c r="N33" s="343"/>
      <c r="O33" s="343"/>
      <c r="P33" s="505"/>
      <c r="Q33" s="502"/>
      <c r="R33" s="156"/>
    </row>
    <row r="34" spans="1:22" ht="14.25" customHeight="1">
      <c r="A34" s="458" t="s">
        <v>7</v>
      </c>
      <c r="B34" s="459" t="s">
        <v>5</v>
      </c>
      <c r="C34" s="333" t="s">
        <v>7</v>
      </c>
      <c r="D34" s="467" t="s">
        <v>96</v>
      </c>
      <c r="E34" s="629" t="s">
        <v>45</v>
      </c>
      <c r="F34" s="275" t="s">
        <v>28</v>
      </c>
      <c r="G34" s="409" t="s">
        <v>22</v>
      </c>
      <c r="H34" s="410">
        <v>152.4</v>
      </c>
      <c r="I34" s="523">
        <v>152.4</v>
      </c>
      <c r="J34" s="521"/>
      <c r="K34" s="411">
        <v>134</v>
      </c>
      <c r="L34" s="411">
        <v>134</v>
      </c>
      <c r="M34" s="354"/>
      <c r="N34" s="355"/>
      <c r="O34" s="355"/>
      <c r="P34" s="506"/>
      <c r="Q34" s="214"/>
      <c r="R34" s="14"/>
    </row>
    <row r="35" spans="1:22" ht="14.25" customHeight="1">
      <c r="A35" s="458"/>
      <c r="B35" s="459"/>
      <c r="C35" s="333"/>
      <c r="D35" s="356"/>
      <c r="E35" s="630"/>
      <c r="F35" s="275"/>
      <c r="G35" s="546" t="s">
        <v>100</v>
      </c>
      <c r="H35" s="56">
        <v>55.4</v>
      </c>
      <c r="I35" s="72">
        <v>55.4</v>
      </c>
      <c r="J35" s="68"/>
      <c r="K35" s="34"/>
      <c r="L35" s="34"/>
      <c r="M35" s="408"/>
      <c r="N35" s="293"/>
      <c r="O35" s="293"/>
      <c r="P35" s="293"/>
      <c r="Q35" s="511"/>
      <c r="R35" s="14"/>
    </row>
    <row r="36" spans="1:22" ht="15.75" customHeight="1">
      <c r="A36" s="458"/>
      <c r="B36" s="459"/>
      <c r="C36" s="124"/>
      <c r="D36" s="633" t="s">
        <v>44</v>
      </c>
      <c r="E36" s="631"/>
      <c r="F36" s="635"/>
      <c r="G36" s="27" t="s">
        <v>36</v>
      </c>
      <c r="H36" s="57">
        <v>21.6</v>
      </c>
      <c r="I36" s="71">
        <v>21.6</v>
      </c>
      <c r="J36" s="53"/>
      <c r="K36" s="35"/>
      <c r="L36" s="35"/>
      <c r="M36" s="218" t="s">
        <v>46</v>
      </c>
      <c r="N36" s="220">
        <v>1</v>
      </c>
      <c r="O36" s="220"/>
      <c r="P36" s="220"/>
      <c r="Q36" s="284"/>
    </row>
    <row r="37" spans="1:22" ht="15.75" customHeight="1">
      <c r="A37" s="458"/>
      <c r="B37" s="459"/>
      <c r="C37" s="124"/>
      <c r="D37" s="633"/>
      <c r="E37" s="631"/>
      <c r="F37" s="635"/>
      <c r="G37" s="27"/>
      <c r="H37" s="57"/>
      <c r="I37" s="71"/>
      <c r="J37" s="53"/>
      <c r="K37" s="35"/>
      <c r="L37" s="35"/>
      <c r="M37" s="218"/>
      <c r="N37" s="220"/>
      <c r="O37" s="220"/>
      <c r="P37" s="220"/>
      <c r="Q37" s="512"/>
      <c r="V37" s="23"/>
    </row>
    <row r="38" spans="1:22" ht="21.75" customHeight="1">
      <c r="A38" s="458"/>
      <c r="B38" s="459"/>
      <c r="C38" s="124"/>
      <c r="D38" s="633"/>
      <c r="E38" s="632"/>
      <c r="F38" s="635"/>
      <c r="G38" s="27"/>
      <c r="H38" s="57"/>
      <c r="I38" s="71"/>
      <c r="J38" s="53"/>
      <c r="K38" s="35"/>
      <c r="L38" s="35"/>
      <c r="M38" s="285"/>
      <c r="N38" s="205"/>
      <c r="O38" s="205"/>
      <c r="P38" s="220"/>
      <c r="Q38" s="512"/>
    </row>
    <row r="39" spans="1:22" ht="14.25" customHeight="1">
      <c r="A39" s="458"/>
      <c r="B39" s="459"/>
      <c r="C39" s="124"/>
      <c r="D39" s="636" t="s">
        <v>108</v>
      </c>
      <c r="E39" s="609"/>
      <c r="F39" s="638"/>
      <c r="G39" s="27"/>
      <c r="H39" s="57"/>
      <c r="I39" s="71"/>
      <c r="J39" s="53"/>
      <c r="K39" s="35"/>
      <c r="L39" s="35"/>
      <c r="M39" s="218" t="s">
        <v>95</v>
      </c>
      <c r="N39" s="220">
        <v>1</v>
      </c>
      <c r="O39" s="220"/>
      <c r="P39" s="507"/>
      <c r="Q39" s="512"/>
    </row>
    <row r="40" spans="1:22" ht="25.5" customHeight="1">
      <c r="A40" s="458"/>
      <c r="B40" s="459"/>
      <c r="C40" s="124"/>
      <c r="D40" s="676"/>
      <c r="E40" s="677"/>
      <c r="F40" s="638"/>
      <c r="G40" s="352"/>
      <c r="H40" s="127"/>
      <c r="I40" s="524"/>
      <c r="J40" s="522"/>
      <c r="K40" s="128"/>
      <c r="L40" s="128"/>
      <c r="M40" s="285" t="s">
        <v>88</v>
      </c>
      <c r="N40" s="205">
        <v>2</v>
      </c>
      <c r="O40" s="205">
        <v>2</v>
      </c>
      <c r="P40" s="97"/>
      <c r="Q40" s="512"/>
    </row>
    <row r="41" spans="1:22" ht="41.25" customHeight="1">
      <c r="A41" s="458"/>
      <c r="B41" s="459"/>
      <c r="C41" s="124"/>
      <c r="D41" s="633" t="s">
        <v>68</v>
      </c>
      <c r="E41" s="599"/>
      <c r="F41" s="600"/>
      <c r="G41" s="27"/>
      <c r="H41" s="57"/>
      <c r="I41" s="71"/>
      <c r="J41" s="53"/>
      <c r="K41" s="35"/>
      <c r="L41" s="208"/>
      <c r="M41" s="209" t="s">
        <v>94</v>
      </c>
      <c r="N41" s="193">
        <v>1</v>
      </c>
      <c r="O41" s="287"/>
      <c r="P41" s="193"/>
      <c r="Q41" s="513"/>
    </row>
    <row r="42" spans="1:22" ht="41.25" customHeight="1">
      <c r="A42" s="458"/>
      <c r="B42" s="459"/>
      <c r="C42" s="124"/>
      <c r="D42" s="633"/>
      <c r="E42" s="599"/>
      <c r="F42" s="600"/>
      <c r="G42" s="27"/>
      <c r="H42" s="57"/>
      <c r="I42" s="71"/>
      <c r="J42" s="53"/>
      <c r="K42" s="35"/>
      <c r="L42" s="57"/>
      <c r="M42" s="102" t="s">
        <v>110</v>
      </c>
      <c r="N42" s="241">
        <v>7</v>
      </c>
      <c r="O42" s="241">
        <v>7</v>
      </c>
      <c r="P42" s="241">
        <v>7</v>
      </c>
      <c r="Q42" s="414"/>
    </row>
    <row r="43" spans="1:22" ht="29.25" customHeight="1">
      <c r="A43" s="458"/>
      <c r="B43" s="459"/>
      <c r="C43" s="124"/>
      <c r="D43" s="633"/>
      <c r="E43" s="599"/>
      <c r="F43" s="600"/>
      <c r="G43" s="27"/>
      <c r="H43" s="57"/>
      <c r="I43" s="71"/>
      <c r="J43" s="53"/>
      <c r="K43" s="35"/>
      <c r="L43" s="57"/>
      <c r="M43" s="100" t="s">
        <v>79</v>
      </c>
      <c r="N43" s="243" t="s">
        <v>89</v>
      </c>
      <c r="O43" s="244" t="s">
        <v>89</v>
      </c>
      <c r="P43" s="508" t="s">
        <v>89</v>
      </c>
      <c r="Q43" s="514"/>
    </row>
    <row r="44" spans="1:22" ht="29.25" customHeight="1">
      <c r="A44" s="458"/>
      <c r="B44" s="459"/>
      <c r="C44" s="124"/>
      <c r="D44" s="633"/>
      <c r="E44" s="599"/>
      <c r="F44" s="600"/>
      <c r="G44" s="27"/>
      <c r="H44" s="57"/>
      <c r="I44" s="71"/>
      <c r="J44" s="53"/>
      <c r="K44" s="35"/>
      <c r="L44" s="35"/>
      <c r="M44" s="535" t="s">
        <v>65</v>
      </c>
      <c r="N44" s="536">
        <v>2</v>
      </c>
      <c r="O44" s="536">
        <v>3</v>
      </c>
      <c r="P44" s="537">
        <v>3</v>
      </c>
      <c r="Q44" s="543"/>
    </row>
    <row r="45" spans="1:22" ht="49.5" customHeight="1">
      <c r="A45" s="534"/>
      <c r="B45" s="533"/>
      <c r="C45" s="124"/>
      <c r="D45" s="671" t="s">
        <v>131</v>
      </c>
      <c r="E45" s="609"/>
      <c r="F45" s="638"/>
      <c r="G45" s="27"/>
      <c r="H45" s="57"/>
      <c r="I45" s="71"/>
      <c r="J45" s="53"/>
      <c r="K45" s="35"/>
      <c r="L45" s="35"/>
      <c r="M45" s="542" t="s">
        <v>130</v>
      </c>
      <c r="N45" s="540"/>
      <c r="O45" s="540"/>
      <c r="P45" s="540">
        <v>1</v>
      </c>
      <c r="Q45" s="678" t="s">
        <v>132</v>
      </c>
    </row>
    <row r="46" spans="1:22" ht="241.5" customHeight="1">
      <c r="A46" s="534"/>
      <c r="B46" s="533"/>
      <c r="C46" s="124"/>
      <c r="D46" s="672"/>
      <c r="E46" s="628"/>
      <c r="F46" s="638"/>
      <c r="G46" s="26"/>
      <c r="H46" s="76"/>
      <c r="I46" s="77"/>
      <c r="J46" s="222"/>
      <c r="K46" s="36"/>
      <c r="L46" s="36"/>
      <c r="M46" s="539"/>
      <c r="N46" s="541"/>
      <c r="O46" s="541"/>
      <c r="P46" s="220"/>
      <c r="Q46" s="679"/>
    </row>
    <row r="47" spans="1:22" s="23" customFormat="1" ht="16.5" customHeight="1" thickBot="1">
      <c r="A47" s="326"/>
      <c r="B47" s="327"/>
      <c r="C47" s="125"/>
      <c r="D47" s="339"/>
      <c r="E47" s="345"/>
      <c r="F47" s="346"/>
      <c r="G47" s="126" t="s">
        <v>6</v>
      </c>
      <c r="H47" s="173">
        <f>SUM(H34:H44)</f>
        <v>229.4</v>
      </c>
      <c r="I47" s="491">
        <f>SUM(I34:I44)</f>
        <v>229.4</v>
      </c>
      <c r="J47" s="69"/>
      <c r="K47" s="173">
        <f>SUM(K34:K44)</f>
        <v>134</v>
      </c>
      <c r="L47" s="173">
        <f>SUM(L34:L44)</f>
        <v>134</v>
      </c>
      <c r="M47" s="342"/>
      <c r="N47" s="343"/>
      <c r="O47" s="343"/>
      <c r="P47" s="505"/>
      <c r="Q47" s="680"/>
      <c r="R47" s="156"/>
    </row>
    <row r="48" spans="1:22" ht="14.25" customHeight="1" thickBot="1">
      <c r="A48" s="328" t="s">
        <v>7</v>
      </c>
      <c r="B48" s="329" t="s">
        <v>5</v>
      </c>
      <c r="C48" s="667" t="s">
        <v>8</v>
      </c>
      <c r="D48" s="668"/>
      <c r="E48" s="668"/>
      <c r="F48" s="668"/>
      <c r="G48" s="668"/>
      <c r="H48" s="90">
        <f>H47+H33</f>
        <v>418.5</v>
      </c>
      <c r="I48" s="274">
        <f>I47+I33</f>
        <v>418.5</v>
      </c>
      <c r="J48" s="274">
        <f>J47+J33</f>
        <v>0</v>
      </c>
      <c r="K48" s="90">
        <f>K47+K33</f>
        <v>323.10000000000002</v>
      </c>
      <c r="L48" s="90">
        <f>L47+L33</f>
        <v>323.10000000000002</v>
      </c>
      <c r="M48" s="99"/>
      <c r="N48" s="140"/>
      <c r="O48" s="140"/>
      <c r="P48" s="140"/>
      <c r="Q48" s="157"/>
    </row>
    <row r="49" spans="1:37" ht="14.25" customHeight="1" thickBot="1">
      <c r="A49" s="19" t="s">
        <v>7</v>
      </c>
      <c r="B49" s="611" t="s">
        <v>9</v>
      </c>
      <c r="C49" s="612"/>
      <c r="D49" s="612"/>
      <c r="E49" s="612"/>
      <c r="F49" s="612"/>
      <c r="G49" s="612"/>
      <c r="H49" s="58">
        <f t="shared" ref="H49:L49" si="4">H48</f>
        <v>418.5</v>
      </c>
      <c r="I49" s="73">
        <f t="shared" ref="I49:J49" si="5">I48</f>
        <v>418.5</v>
      </c>
      <c r="J49" s="73">
        <f t="shared" si="5"/>
        <v>0</v>
      </c>
      <c r="K49" s="38">
        <f t="shared" si="4"/>
        <v>323.10000000000002</v>
      </c>
      <c r="L49" s="38">
        <f t="shared" si="4"/>
        <v>323.10000000000002</v>
      </c>
      <c r="M49" s="473"/>
      <c r="N49" s="474"/>
      <c r="O49" s="474"/>
      <c r="P49" s="474"/>
      <c r="Q49" s="49"/>
    </row>
    <row r="50" spans="1:37" ht="14.25" customHeight="1" thickBot="1">
      <c r="A50" s="15" t="s">
        <v>5</v>
      </c>
      <c r="B50" s="669" t="s">
        <v>17</v>
      </c>
      <c r="C50" s="670"/>
      <c r="D50" s="670"/>
      <c r="E50" s="670"/>
      <c r="F50" s="670"/>
      <c r="G50" s="670"/>
      <c r="H50" s="59">
        <f>H49+H26</f>
        <v>619.6</v>
      </c>
      <c r="I50" s="74">
        <f>I49+I26</f>
        <v>619.6</v>
      </c>
      <c r="J50" s="74">
        <f>J49+J26</f>
        <v>0</v>
      </c>
      <c r="K50" s="39">
        <f>K49+K26</f>
        <v>430.1</v>
      </c>
      <c r="L50" s="39">
        <f>L49+L26</f>
        <v>430.1</v>
      </c>
      <c r="M50" s="475"/>
      <c r="N50" s="476"/>
      <c r="O50" s="476"/>
      <c r="P50" s="476"/>
      <c r="Q50" s="51"/>
    </row>
    <row r="51" spans="1:37" s="23" customFormat="1" ht="12" customHeight="1">
      <c r="A51" s="334"/>
      <c r="B51" s="335"/>
      <c r="C51" s="335"/>
      <c r="D51" s="335"/>
      <c r="E51" s="335"/>
      <c r="F51" s="335"/>
      <c r="G51" s="335"/>
      <c r="H51" s="336"/>
      <c r="I51" s="336"/>
      <c r="J51" s="336"/>
      <c r="K51" s="336"/>
      <c r="L51" s="336"/>
      <c r="M51" s="2"/>
      <c r="N51" s="2"/>
      <c r="O51" s="2"/>
      <c r="P51" s="2"/>
      <c r="Q51" s="2"/>
    </row>
    <row r="52" spans="1:37" s="9" customFormat="1" ht="12.75" customHeight="1">
      <c r="A52" s="472"/>
      <c r="B52" s="472"/>
      <c r="C52" s="472"/>
      <c r="D52" s="472"/>
      <c r="E52" s="472"/>
      <c r="F52" s="472"/>
      <c r="G52" s="472"/>
      <c r="H52" s="472"/>
      <c r="I52" s="472"/>
      <c r="J52" s="472"/>
      <c r="K52" s="472"/>
      <c r="L52" s="472"/>
      <c r="M52" s="472"/>
      <c r="N52" s="472"/>
      <c r="O52" s="472"/>
      <c r="P52" s="472"/>
      <c r="Q52" s="472"/>
    </row>
    <row r="53" spans="1:37" s="10" customFormat="1" ht="14.25" customHeight="1" thickBot="1">
      <c r="A53" s="660" t="s">
        <v>13</v>
      </c>
      <c r="B53" s="660"/>
      <c r="C53" s="660"/>
      <c r="D53" s="660"/>
      <c r="E53" s="660"/>
      <c r="F53" s="660"/>
      <c r="G53" s="660"/>
      <c r="H53" s="123"/>
      <c r="I53" s="123"/>
      <c r="J53" s="123"/>
      <c r="K53" s="123"/>
      <c r="L53" s="123"/>
      <c r="M53" s="2"/>
      <c r="N53" s="2"/>
      <c r="O53" s="2"/>
      <c r="P53" s="2"/>
      <c r="Q53" s="2"/>
      <c r="R53" s="9"/>
      <c r="S53" s="9"/>
      <c r="T53" s="9"/>
      <c r="U53" s="9"/>
      <c r="V53" s="9"/>
      <c r="W53" s="9"/>
      <c r="X53" s="9"/>
      <c r="Y53" s="9"/>
      <c r="Z53" s="9"/>
      <c r="AA53" s="9"/>
      <c r="AB53" s="9"/>
      <c r="AC53" s="9"/>
      <c r="AD53" s="9"/>
      <c r="AE53" s="9"/>
      <c r="AF53" s="9"/>
      <c r="AG53" s="9"/>
      <c r="AH53" s="9"/>
      <c r="AI53" s="9"/>
      <c r="AJ53" s="9"/>
      <c r="AK53" s="9"/>
    </row>
    <row r="54" spans="1:37" ht="64.5" customHeight="1" thickBot="1">
      <c r="A54" s="661" t="s">
        <v>10</v>
      </c>
      <c r="B54" s="662"/>
      <c r="C54" s="662"/>
      <c r="D54" s="662"/>
      <c r="E54" s="662"/>
      <c r="F54" s="662"/>
      <c r="G54" s="663"/>
      <c r="H54" s="517" t="s">
        <v>124</v>
      </c>
      <c r="I54" s="518" t="s">
        <v>129</v>
      </c>
      <c r="J54" s="519" t="s">
        <v>126</v>
      </c>
      <c r="K54" s="520" t="s">
        <v>54</v>
      </c>
      <c r="L54" s="520" t="s">
        <v>87</v>
      </c>
      <c r="M54" s="44"/>
    </row>
    <row r="55" spans="1:37" ht="16.5" customHeight="1">
      <c r="A55" s="664" t="s">
        <v>14</v>
      </c>
      <c r="B55" s="665"/>
      <c r="C55" s="665"/>
      <c r="D55" s="665"/>
      <c r="E55" s="665"/>
      <c r="F55" s="665"/>
      <c r="G55" s="666"/>
      <c r="H55" s="482">
        <f>SUM(H56:H57)+H58</f>
        <v>598</v>
      </c>
      <c r="I55" s="527">
        <f>SUM(I56:I57)+I58</f>
        <v>598</v>
      </c>
      <c r="J55" s="483">
        <f>I55-H55</f>
        <v>0</v>
      </c>
      <c r="K55" s="103">
        <f>SUM(K56:K57)</f>
        <v>430.1</v>
      </c>
      <c r="L55" s="103">
        <f>SUM(L56:L57)</f>
        <v>430.1</v>
      </c>
    </row>
    <row r="56" spans="1:37" ht="14.25" customHeight="1">
      <c r="A56" s="651" t="s">
        <v>19</v>
      </c>
      <c r="B56" s="652"/>
      <c r="C56" s="652"/>
      <c r="D56" s="652"/>
      <c r="E56" s="652"/>
      <c r="F56" s="652"/>
      <c r="G56" s="653"/>
      <c r="H56" s="484">
        <f>SUMIF(G12:G50,"SB",H12:H50)</f>
        <v>454.5</v>
      </c>
      <c r="I56" s="528">
        <f>SUMIF(G12:G50,"SB",I12:I50)</f>
        <v>454.5</v>
      </c>
      <c r="J56" s="525">
        <f>I56-H56</f>
        <v>0</v>
      </c>
      <c r="K56" s="104">
        <f>SUMIF(G12:G50,"SB",K12:K50)</f>
        <v>430.1</v>
      </c>
      <c r="L56" s="104">
        <f>SUMIF(G12:G50,"SB",L12:L50)</f>
        <v>430.1</v>
      </c>
    </row>
    <row r="57" spans="1:37" ht="14.25" customHeight="1">
      <c r="A57" s="654" t="s">
        <v>20</v>
      </c>
      <c r="B57" s="655"/>
      <c r="C57" s="655"/>
      <c r="D57" s="655"/>
      <c r="E57" s="655"/>
      <c r="F57" s="655"/>
      <c r="G57" s="656"/>
      <c r="H57" s="484">
        <f>SUMIF(G22:G50,"SB(P)",H22:H50)</f>
        <v>0</v>
      </c>
      <c r="I57" s="528">
        <f>SUMIF(G22:G50,"SB(P)",I22:I50)</f>
        <v>0</v>
      </c>
      <c r="J57" s="525">
        <f t="shared" ref="J57:J63" si="6">I57-H57</f>
        <v>0</v>
      </c>
      <c r="K57" s="104">
        <f>SUMIF(G22:G50,"SB(P)",K22:K50)</f>
        <v>0</v>
      </c>
      <c r="L57" s="104">
        <f>SUMIF(G22:G50,"SB(P)",L22:L50)</f>
        <v>0</v>
      </c>
      <c r="M57" s="44"/>
    </row>
    <row r="58" spans="1:37" ht="14.25" customHeight="1">
      <c r="A58" s="657" t="s">
        <v>100</v>
      </c>
      <c r="B58" s="658"/>
      <c r="C58" s="658"/>
      <c r="D58" s="658"/>
      <c r="E58" s="658"/>
      <c r="F58" s="658"/>
      <c r="G58" s="659"/>
      <c r="H58" s="484">
        <f>SUMIF(G12:G50,"SB(L)",H12:H50)</f>
        <v>143.5</v>
      </c>
      <c r="I58" s="528">
        <f>SUMIF(G12:G50,"SB(L)",I12:I50)</f>
        <v>143.5</v>
      </c>
      <c r="J58" s="525">
        <f t="shared" si="6"/>
        <v>0</v>
      </c>
      <c r="K58" s="104"/>
      <c r="L58" s="104"/>
      <c r="M58" s="44"/>
    </row>
    <row r="59" spans="1:37" ht="14.25" customHeight="1">
      <c r="A59" s="648" t="s">
        <v>15</v>
      </c>
      <c r="B59" s="649"/>
      <c r="C59" s="649"/>
      <c r="D59" s="649"/>
      <c r="E59" s="649"/>
      <c r="F59" s="649"/>
      <c r="G59" s="650"/>
      <c r="H59" s="485">
        <f>SUM(H60:H62)</f>
        <v>21.6</v>
      </c>
      <c r="I59" s="529">
        <f>SUM(I60:I62)</f>
        <v>21.6</v>
      </c>
      <c r="J59" s="526">
        <f t="shared" si="6"/>
        <v>0</v>
      </c>
      <c r="K59" s="105">
        <f>SUM(K60:K62)</f>
        <v>0</v>
      </c>
      <c r="L59" s="105">
        <f>SUM(L60:L62)</f>
        <v>0</v>
      </c>
    </row>
    <row r="60" spans="1:37" ht="14.25" customHeight="1">
      <c r="A60" s="639" t="s">
        <v>21</v>
      </c>
      <c r="B60" s="640"/>
      <c r="C60" s="640"/>
      <c r="D60" s="640"/>
      <c r="E60" s="640"/>
      <c r="F60" s="640"/>
      <c r="G60" s="641"/>
      <c r="H60" s="484">
        <f>SUMIF(G22:G50,"ES",H22:H50)</f>
        <v>0</v>
      </c>
      <c r="I60" s="528">
        <f>SUMIF(G22:G50,"ES",I22:I50)</f>
        <v>0</v>
      </c>
      <c r="J60" s="525">
        <f t="shared" si="6"/>
        <v>0</v>
      </c>
      <c r="K60" s="104">
        <f>SUMIF(G22:G50,"ES",K22:K50)</f>
        <v>0</v>
      </c>
      <c r="L60" s="104">
        <f>SUMIF(G22:G50,"ES",L22:L50)</f>
        <v>0</v>
      </c>
    </row>
    <row r="61" spans="1:37" ht="14.25" customHeight="1">
      <c r="A61" s="639" t="s">
        <v>38</v>
      </c>
      <c r="B61" s="640"/>
      <c r="C61" s="640"/>
      <c r="D61" s="640"/>
      <c r="E61" s="640"/>
      <c r="F61" s="640"/>
      <c r="G61" s="641"/>
      <c r="H61" s="484">
        <f>SUMIF(G22:G50,"KVJUD",H22:H50)</f>
        <v>0</v>
      </c>
      <c r="I61" s="528">
        <f>SUMIF(G22:G50,"KVJUD",I22:I50)</f>
        <v>0</v>
      </c>
      <c r="J61" s="525">
        <f t="shared" si="6"/>
        <v>0</v>
      </c>
      <c r="K61" s="104">
        <f>SUMIF(G22:G50,"KVJUD",K22:K50)</f>
        <v>0</v>
      </c>
      <c r="L61" s="104">
        <f>SUMIF(G22:G50,"KVJUD",L22:L50)</f>
        <v>0</v>
      </c>
    </row>
    <row r="62" spans="1:37" ht="14.25" customHeight="1">
      <c r="A62" s="639" t="s">
        <v>37</v>
      </c>
      <c r="B62" s="640"/>
      <c r="C62" s="640"/>
      <c r="D62" s="640"/>
      <c r="E62" s="640"/>
      <c r="F62" s="640"/>
      <c r="G62" s="641"/>
      <c r="H62" s="484">
        <f>SUMIF(G22:G50,"KT",H22:H50)</f>
        <v>21.6</v>
      </c>
      <c r="I62" s="528">
        <f>SUMIF(G22:G50,"KT",I22:I50)</f>
        <v>21.6</v>
      </c>
      <c r="J62" s="525">
        <f t="shared" si="6"/>
        <v>0</v>
      </c>
      <c r="K62" s="104">
        <f>SUMIF(G22:G50,"KT",K22:K50)</f>
        <v>0</v>
      </c>
      <c r="L62" s="104">
        <f>SUMIF(G22:G50,"KT",L22:L50)</f>
        <v>0</v>
      </c>
    </row>
    <row r="63" spans="1:37" ht="17.25" customHeight="1" thickBot="1">
      <c r="A63" s="642" t="s">
        <v>16</v>
      </c>
      <c r="B63" s="643"/>
      <c r="C63" s="643"/>
      <c r="D63" s="643"/>
      <c r="E63" s="643"/>
      <c r="F63" s="643"/>
      <c r="G63" s="644"/>
      <c r="H63" s="486">
        <f>SUM(H55,H59)</f>
        <v>619.6</v>
      </c>
      <c r="I63" s="530">
        <f>SUM(I55,I59)</f>
        <v>619.6</v>
      </c>
      <c r="J63" s="531">
        <f t="shared" si="6"/>
        <v>0</v>
      </c>
      <c r="K63" s="106">
        <f>SUM(K55,K59)</f>
        <v>430.1</v>
      </c>
      <c r="L63" s="106">
        <f>SUM(L55,L59)</f>
        <v>430.1</v>
      </c>
    </row>
    <row r="64" spans="1:37">
      <c r="H64" s="22"/>
      <c r="I64" s="22"/>
      <c r="J64" s="22"/>
      <c r="K64" s="22"/>
      <c r="L64" s="22"/>
    </row>
    <row r="65" spans="1:17">
      <c r="F65" s="681" t="s">
        <v>120</v>
      </c>
      <c r="G65" s="681"/>
      <c r="H65" s="681"/>
      <c r="I65" s="681"/>
      <c r="J65" s="681"/>
      <c r="K65" s="681"/>
    </row>
    <row r="67" spans="1:17">
      <c r="A67" s="3"/>
      <c r="B67" s="3"/>
      <c r="C67" s="23"/>
      <c r="D67" s="3"/>
      <c r="E67" s="3"/>
      <c r="F67" s="3"/>
      <c r="G67" s="3"/>
      <c r="M67" s="3"/>
      <c r="N67" s="3"/>
      <c r="O67" s="3"/>
      <c r="P67" s="3"/>
      <c r="Q67" s="3"/>
    </row>
  </sheetData>
  <mergeCells count="78">
    <mergeCell ref="Q45:Q47"/>
    <mergeCell ref="A62:G62"/>
    <mergeCell ref="A63:G63"/>
    <mergeCell ref="F65:K65"/>
    <mergeCell ref="I8:I10"/>
    <mergeCell ref="J8:J10"/>
    <mergeCell ref="A59:G59"/>
    <mergeCell ref="A60:G60"/>
    <mergeCell ref="A61:G61"/>
    <mergeCell ref="F41:F44"/>
    <mergeCell ref="D31:D32"/>
    <mergeCell ref="E31:E32"/>
    <mergeCell ref="F31:F32"/>
    <mergeCell ref="A29:A30"/>
    <mergeCell ref="A22:A23"/>
    <mergeCell ref="B22:B23"/>
    <mergeCell ref="C22:C23"/>
    <mergeCell ref="D39:D40"/>
    <mergeCell ref="E39:E40"/>
    <mergeCell ref="F39:F40"/>
    <mergeCell ref="D41:D44"/>
    <mergeCell ref="E41:E44"/>
    <mergeCell ref="D22:D23"/>
    <mergeCell ref="E22:E23"/>
    <mergeCell ref="F22:F23"/>
    <mergeCell ref="A56:G56"/>
    <mergeCell ref="A57:G57"/>
    <mergeCell ref="A58:G58"/>
    <mergeCell ref="C48:G48"/>
    <mergeCell ref="B49:G49"/>
    <mergeCell ref="B50:G50"/>
    <mergeCell ref="A53:G53"/>
    <mergeCell ref="A54:G54"/>
    <mergeCell ref="A55:G55"/>
    <mergeCell ref="M31:M32"/>
    <mergeCell ref="E34:E38"/>
    <mergeCell ref="D36:D38"/>
    <mergeCell ref="F36:F38"/>
    <mergeCell ref="C25:G25"/>
    <mergeCell ref="B26:G26"/>
    <mergeCell ref="B27:M27"/>
    <mergeCell ref="C28:M28"/>
    <mergeCell ref="B29:B30"/>
    <mergeCell ref="C29:C30"/>
    <mergeCell ref="E29:E30"/>
    <mergeCell ref="F29:F30"/>
    <mergeCell ref="F19:F21"/>
    <mergeCell ref="D15:D16"/>
    <mergeCell ref="M8:P8"/>
    <mergeCell ref="N9:P9"/>
    <mergeCell ref="L8:L10"/>
    <mergeCell ref="M9:M10"/>
    <mergeCell ref="K8:K10"/>
    <mergeCell ref="A11:M11"/>
    <mergeCell ref="A12:M12"/>
    <mergeCell ref="B13:M13"/>
    <mergeCell ref="C14:M14"/>
    <mergeCell ref="A19:A21"/>
    <mergeCell ref="B19:B21"/>
    <mergeCell ref="C19:C21"/>
    <mergeCell ref="D19:D21"/>
    <mergeCell ref="E19:E21"/>
    <mergeCell ref="D45:D46"/>
    <mergeCell ref="E45:E46"/>
    <mergeCell ref="F45:F46"/>
    <mergeCell ref="D4:M4"/>
    <mergeCell ref="A5:M5"/>
    <mergeCell ref="A6:M6"/>
    <mergeCell ref="A8:A10"/>
    <mergeCell ref="B8:B10"/>
    <mergeCell ref="C8:C10"/>
    <mergeCell ref="D8:D10"/>
    <mergeCell ref="E8:E10"/>
    <mergeCell ref="F8:F10"/>
    <mergeCell ref="D17:D18"/>
    <mergeCell ref="E17:E18"/>
    <mergeCell ref="G8:G10"/>
    <mergeCell ref="H8:H10"/>
  </mergeCells>
  <printOptions horizontalCentered="1"/>
  <pageMargins left="0.19685039370078741" right="0.19685039370078741" top="0.59055118110236227" bottom="0.19685039370078741" header="0" footer="0"/>
  <pageSetup paperSize="9" scale="79" orientation="landscape" r:id="rId1"/>
  <headerFooter alignWithMargins="0"/>
  <rowBreaks count="3" manualBreakCount="3">
    <brk id="30" max="16" man="1"/>
    <brk id="44" max="16" man="1"/>
    <brk id="52" max="16"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70"/>
  <sheetViews>
    <sheetView zoomScaleNormal="100" zoomScaleSheetLayoutView="100" workbookViewId="0">
      <selection activeCell="AB11" sqref="AB11"/>
    </sheetView>
  </sheetViews>
  <sheetFormatPr defaultRowHeight="12.75"/>
  <cols>
    <col min="1" max="4" width="2.7109375" style="4" customWidth="1"/>
    <col min="5" max="5" width="32.42578125" style="4" customWidth="1"/>
    <col min="6" max="6" width="2.7109375" style="12" customWidth="1"/>
    <col min="7" max="7" width="5" style="12" hidden="1" customWidth="1"/>
    <col min="8" max="8" width="3.140625" style="5" customWidth="1"/>
    <col min="9" max="9" width="11" style="5" customWidth="1"/>
    <col min="10" max="10" width="7.7109375" style="6" customWidth="1"/>
    <col min="11" max="11" width="9.5703125" style="4" customWidth="1"/>
    <col min="12" max="12" width="9.42578125" style="4" customWidth="1"/>
    <col min="13" max="18" width="8.42578125" style="4" customWidth="1"/>
    <col min="19" max="19" width="30.7109375" style="4" customWidth="1"/>
    <col min="20" max="20" width="4.7109375" style="4" customWidth="1"/>
    <col min="21" max="21" width="5.140625" style="4" customWidth="1"/>
    <col min="22" max="22" width="4.85546875" style="4" customWidth="1"/>
    <col min="23" max="23" width="5" style="4" customWidth="1"/>
    <col min="24" max="16384" width="9.140625" style="3"/>
  </cols>
  <sheetData>
    <row r="1" spans="1:24" s="78" customFormat="1" ht="14.25" customHeight="1">
      <c r="S1" s="692" t="s">
        <v>62</v>
      </c>
      <c r="T1" s="693"/>
      <c r="U1" s="693"/>
      <c r="V1" s="693"/>
      <c r="W1" s="693"/>
    </row>
    <row r="2" spans="1:24" s="4" customFormat="1" ht="15" customHeight="1">
      <c r="A2" s="129"/>
      <c r="B2" s="129"/>
      <c r="C2" s="129"/>
      <c r="D2" s="129"/>
      <c r="E2" s="562" t="s">
        <v>123</v>
      </c>
      <c r="F2" s="562"/>
      <c r="G2" s="562"/>
      <c r="H2" s="562"/>
      <c r="I2" s="562"/>
      <c r="J2" s="562"/>
      <c r="K2" s="562"/>
      <c r="L2" s="562"/>
      <c r="M2" s="562"/>
      <c r="N2" s="562"/>
      <c r="O2" s="562"/>
      <c r="P2" s="562"/>
      <c r="Q2" s="562"/>
      <c r="R2" s="562"/>
      <c r="S2" s="562"/>
      <c r="T2" s="129"/>
      <c r="U2" s="129"/>
      <c r="V2" s="129"/>
      <c r="W2" s="129"/>
    </row>
    <row r="3" spans="1:24" ht="15.75" customHeight="1">
      <c r="A3" s="563" t="s">
        <v>31</v>
      </c>
      <c r="B3" s="563"/>
      <c r="C3" s="563"/>
      <c r="D3" s="563"/>
      <c r="E3" s="563"/>
      <c r="F3" s="563"/>
      <c r="G3" s="563"/>
      <c r="H3" s="563"/>
      <c r="I3" s="563"/>
      <c r="J3" s="563"/>
      <c r="K3" s="563"/>
      <c r="L3" s="563"/>
      <c r="M3" s="563"/>
      <c r="N3" s="563"/>
      <c r="O3" s="563"/>
      <c r="P3" s="563"/>
      <c r="Q3" s="563"/>
      <c r="R3" s="563"/>
      <c r="S3" s="563"/>
      <c r="T3" s="563"/>
      <c r="U3" s="135"/>
      <c r="V3" s="135"/>
      <c r="W3" s="135"/>
    </row>
    <row r="4" spans="1:24" ht="16.5" customHeight="1">
      <c r="A4" s="564" t="s">
        <v>18</v>
      </c>
      <c r="B4" s="564"/>
      <c r="C4" s="564"/>
      <c r="D4" s="564"/>
      <c r="E4" s="564"/>
      <c r="F4" s="564"/>
      <c r="G4" s="564"/>
      <c r="H4" s="564"/>
      <c r="I4" s="564"/>
      <c r="J4" s="564"/>
      <c r="K4" s="564"/>
      <c r="L4" s="564"/>
      <c r="M4" s="564"/>
      <c r="N4" s="564"/>
      <c r="O4" s="564"/>
      <c r="P4" s="564"/>
      <c r="Q4" s="564"/>
      <c r="R4" s="564"/>
      <c r="S4" s="564"/>
      <c r="T4" s="564"/>
      <c r="U4" s="136"/>
      <c r="V4" s="136"/>
      <c r="W4" s="136"/>
      <c r="X4" s="1"/>
    </row>
    <row r="5" spans="1:24" ht="15" customHeight="1" thickBot="1">
      <c r="S5" s="754"/>
      <c r="T5" s="755"/>
      <c r="U5" s="138"/>
      <c r="V5" s="79" t="s">
        <v>47</v>
      </c>
      <c r="W5" s="138"/>
    </row>
    <row r="6" spans="1:24" ht="36.75" customHeight="1">
      <c r="A6" s="734" t="s">
        <v>32</v>
      </c>
      <c r="B6" s="737" t="s">
        <v>0</v>
      </c>
      <c r="C6" s="737" t="s">
        <v>1</v>
      </c>
      <c r="D6" s="737" t="s">
        <v>33</v>
      </c>
      <c r="E6" s="740" t="s">
        <v>12</v>
      </c>
      <c r="F6" s="737" t="s">
        <v>2</v>
      </c>
      <c r="G6" s="737" t="s">
        <v>49</v>
      </c>
      <c r="H6" s="743" t="s">
        <v>3</v>
      </c>
      <c r="I6" s="749" t="s">
        <v>34</v>
      </c>
      <c r="J6" s="746" t="s">
        <v>4</v>
      </c>
      <c r="K6" s="759" t="s">
        <v>82</v>
      </c>
      <c r="L6" s="761" t="s">
        <v>83</v>
      </c>
      <c r="M6" s="708" t="s">
        <v>86</v>
      </c>
      <c r="N6" s="709"/>
      <c r="O6" s="709"/>
      <c r="P6" s="710"/>
      <c r="Q6" s="756" t="s">
        <v>54</v>
      </c>
      <c r="R6" s="756" t="s">
        <v>87</v>
      </c>
      <c r="S6" s="580" t="s">
        <v>11</v>
      </c>
      <c r="T6" s="581"/>
      <c r="U6" s="581"/>
      <c r="V6" s="581"/>
      <c r="W6" s="582"/>
    </row>
    <row r="7" spans="1:24" ht="21.75" customHeight="1">
      <c r="A7" s="735"/>
      <c r="B7" s="738"/>
      <c r="C7" s="738"/>
      <c r="D7" s="738"/>
      <c r="E7" s="741"/>
      <c r="F7" s="738"/>
      <c r="G7" s="752"/>
      <c r="H7" s="744"/>
      <c r="I7" s="750"/>
      <c r="J7" s="747"/>
      <c r="K7" s="760"/>
      <c r="L7" s="762"/>
      <c r="M7" s="702" t="s">
        <v>55</v>
      </c>
      <c r="N7" s="704" t="s">
        <v>56</v>
      </c>
      <c r="O7" s="705"/>
      <c r="P7" s="706" t="s">
        <v>57</v>
      </c>
      <c r="Q7" s="757"/>
      <c r="R7" s="757"/>
      <c r="S7" s="583" t="s">
        <v>12</v>
      </c>
      <c r="T7" s="704" t="s">
        <v>43</v>
      </c>
      <c r="U7" s="585"/>
      <c r="V7" s="585"/>
      <c r="W7" s="586"/>
    </row>
    <row r="8" spans="1:24" ht="65.25" customHeight="1" thickBot="1">
      <c r="A8" s="736"/>
      <c r="B8" s="739"/>
      <c r="C8" s="739"/>
      <c r="D8" s="739"/>
      <c r="E8" s="742"/>
      <c r="F8" s="739"/>
      <c r="G8" s="753"/>
      <c r="H8" s="745"/>
      <c r="I8" s="751"/>
      <c r="J8" s="748"/>
      <c r="K8" s="760"/>
      <c r="L8" s="762"/>
      <c r="M8" s="703"/>
      <c r="N8" s="61" t="s">
        <v>55</v>
      </c>
      <c r="O8" s="62" t="s">
        <v>58</v>
      </c>
      <c r="P8" s="707"/>
      <c r="Q8" s="758"/>
      <c r="R8" s="758"/>
      <c r="S8" s="584"/>
      <c r="T8" s="63" t="s">
        <v>59</v>
      </c>
      <c r="U8" s="64" t="s">
        <v>60</v>
      </c>
      <c r="V8" s="64" t="s">
        <v>61</v>
      </c>
      <c r="W8" s="65" t="s">
        <v>84</v>
      </c>
    </row>
    <row r="9" spans="1:24" s="11" customFormat="1" ht="15" customHeight="1">
      <c r="A9" s="587" t="s">
        <v>24</v>
      </c>
      <c r="B9" s="588"/>
      <c r="C9" s="588"/>
      <c r="D9" s="588"/>
      <c r="E9" s="588"/>
      <c r="F9" s="588"/>
      <c r="G9" s="588"/>
      <c r="H9" s="588"/>
      <c r="I9" s="588"/>
      <c r="J9" s="588"/>
      <c r="K9" s="588"/>
      <c r="L9" s="588"/>
      <c r="M9" s="588"/>
      <c r="N9" s="588"/>
      <c r="O9" s="588"/>
      <c r="P9" s="588"/>
      <c r="Q9" s="588"/>
      <c r="R9" s="588"/>
      <c r="S9" s="588"/>
      <c r="T9" s="588"/>
      <c r="U9" s="66"/>
      <c r="V9" s="66"/>
      <c r="W9" s="67"/>
    </row>
    <row r="10" spans="1:24" s="11" customFormat="1" ht="14.25" customHeight="1">
      <c r="A10" s="589" t="s">
        <v>42</v>
      </c>
      <c r="B10" s="590"/>
      <c r="C10" s="590"/>
      <c r="D10" s="590"/>
      <c r="E10" s="590"/>
      <c r="F10" s="590"/>
      <c r="G10" s="590"/>
      <c r="H10" s="590"/>
      <c r="I10" s="590"/>
      <c r="J10" s="590"/>
      <c r="K10" s="590"/>
      <c r="L10" s="590"/>
      <c r="M10" s="590"/>
      <c r="N10" s="590"/>
      <c r="O10" s="590"/>
      <c r="P10" s="590"/>
      <c r="Q10" s="590"/>
      <c r="R10" s="590"/>
      <c r="S10" s="590"/>
      <c r="T10" s="590"/>
      <c r="U10" s="432"/>
      <c r="V10" s="432"/>
      <c r="W10" s="45"/>
    </row>
    <row r="11" spans="1:24" ht="15.75" customHeight="1">
      <c r="A11" s="17" t="s">
        <v>5</v>
      </c>
      <c r="B11" s="591" t="s">
        <v>25</v>
      </c>
      <c r="C11" s="592"/>
      <c r="D11" s="592"/>
      <c r="E11" s="592"/>
      <c r="F11" s="592"/>
      <c r="G11" s="592"/>
      <c r="H11" s="592"/>
      <c r="I11" s="592"/>
      <c r="J11" s="592"/>
      <c r="K11" s="592"/>
      <c r="L11" s="592"/>
      <c r="M11" s="592"/>
      <c r="N11" s="592"/>
      <c r="O11" s="592"/>
      <c r="P11" s="592"/>
      <c r="Q11" s="592"/>
      <c r="R11" s="592"/>
      <c r="S11" s="592"/>
      <c r="T11" s="592"/>
      <c r="U11" s="433"/>
      <c r="V11" s="433"/>
      <c r="W11" s="46"/>
    </row>
    <row r="12" spans="1:24" ht="15" customHeight="1">
      <c r="A12" s="18" t="s">
        <v>5</v>
      </c>
      <c r="B12" s="16" t="s">
        <v>5</v>
      </c>
      <c r="C12" s="593" t="s">
        <v>26</v>
      </c>
      <c r="D12" s="594"/>
      <c r="E12" s="594"/>
      <c r="F12" s="594"/>
      <c r="G12" s="594"/>
      <c r="H12" s="594"/>
      <c r="I12" s="594"/>
      <c r="J12" s="594"/>
      <c r="K12" s="594"/>
      <c r="L12" s="594"/>
      <c r="M12" s="594"/>
      <c r="N12" s="594"/>
      <c r="O12" s="594"/>
      <c r="P12" s="594"/>
      <c r="Q12" s="594"/>
      <c r="R12" s="594"/>
      <c r="S12" s="594"/>
      <c r="T12" s="594"/>
      <c r="U12" s="434"/>
      <c r="V12" s="434"/>
      <c r="W12" s="47"/>
    </row>
    <row r="13" spans="1:24" ht="25.5" customHeight="1">
      <c r="A13" s="441" t="s">
        <v>5</v>
      </c>
      <c r="B13" s="435" t="s">
        <v>5</v>
      </c>
      <c r="C13" s="440" t="s">
        <v>5</v>
      </c>
      <c r="D13" s="442"/>
      <c r="E13" s="269" t="s">
        <v>97</v>
      </c>
      <c r="F13" s="259"/>
      <c r="G13" s="260"/>
      <c r="H13" s="276" t="s">
        <v>28</v>
      </c>
      <c r="I13" s="252"/>
      <c r="J13" s="41"/>
      <c r="K13" s="34"/>
      <c r="L13" s="34"/>
      <c r="M13" s="56"/>
      <c r="N13" s="72"/>
      <c r="O13" s="87"/>
      <c r="P13" s="403"/>
      <c r="Q13" s="34"/>
      <c r="R13" s="34"/>
      <c r="S13" s="261"/>
      <c r="T13" s="101"/>
      <c r="U13" s="235"/>
      <c r="V13" s="235"/>
      <c r="W13" s="25"/>
      <c r="X13" s="13"/>
    </row>
    <row r="14" spans="1:24" ht="26.25" customHeight="1">
      <c r="A14" s="441"/>
      <c r="B14" s="435"/>
      <c r="C14" s="416"/>
      <c r="D14" s="95" t="s">
        <v>5</v>
      </c>
      <c r="E14" s="627" t="s">
        <v>30</v>
      </c>
      <c r="F14" s="792" t="s">
        <v>29</v>
      </c>
      <c r="G14" s="402" t="s">
        <v>50</v>
      </c>
      <c r="H14" s="431"/>
      <c r="I14" s="719" t="s">
        <v>35</v>
      </c>
      <c r="J14" s="417" t="s">
        <v>22</v>
      </c>
      <c r="K14" s="201">
        <v>25</v>
      </c>
      <c r="L14" s="201">
        <v>25</v>
      </c>
      <c r="M14" s="200">
        <v>16</v>
      </c>
      <c r="N14" s="202">
        <v>16</v>
      </c>
      <c r="O14" s="203"/>
      <c r="P14" s="204"/>
      <c r="Q14" s="201">
        <v>10</v>
      </c>
      <c r="R14" s="201">
        <v>10</v>
      </c>
      <c r="S14" s="397" t="s">
        <v>77</v>
      </c>
      <c r="T14" s="398">
        <v>2</v>
      </c>
      <c r="U14" s="398">
        <v>2</v>
      </c>
      <c r="V14" s="398">
        <v>2</v>
      </c>
      <c r="W14" s="399">
        <v>2</v>
      </c>
      <c r="X14" s="13"/>
    </row>
    <row r="15" spans="1:24" ht="27" customHeight="1">
      <c r="A15" s="441"/>
      <c r="B15" s="435"/>
      <c r="C15" s="416"/>
      <c r="D15" s="444"/>
      <c r="E15" s="791"/>
      <c r="F15" s="631"/>
      <c r="G15" s="412"/>
      <c r="H15" s="431"/>
      <c r="I15" s="778"/>
      <c r="J15" s="40" t="s">
        <v>22</v>
      </c>
      <c r="K15" s="35"/>
      <c r="L15" s="35"/>
      <c r="M15" s="57"/>
      <c r="N15" s="88"/>
      <c r="O15" s="88"/>
      <c r="P15" s="92"/>
      <c r="Q15" s="35"/>
      <c r="R15" s="35"/>
      <c r="S15" s="415" t="s">
        <v>109</v>
      </c>
      <c r="T15" s="427">
        <v>12</v>
      </c>
      <c r="U15" s="413">
        <v>12</v>
      </c>
      <c r="V15" s="413">
        <v>12</v>
      </c>
      <c r="W15" s="414">
        <v>12</v>
      </c>
      <c r="X15" s="13"/>
    </row>
    <row r="16" spans="1:24" ht="40.5" customHeight="1">
      <c r="A16" s="595"/>
      <c r="B16" s="596"/>
      <c r="C16" s="716"/>
      <c r="D16" s="722"/>
      <c r="E16" s="793"/>
      <c r="F16" s="726"/>
      <c r="G16" s="795" t="s">
        <v>50</v>
      </c>
      <c r="H16" s="797"/>
      <c r="I16" s="778"/>
      <c r="J16" s="177"/>
      <c r="K16" s="178"/>
      <c r="L16" s="179"/>
      <c r="M16" s="178"/>
      <c r="N16" s="180"/>
      <c r="O16" s="180"/>
      <c r="P16" s="178"/>
      <c r="Q16" s="181"/>
      <c r="R16" s="179"/>
      <c r="S16" s="423" t="s">
        <v>70</v>
      </c>
      <c r="T16" s="424">
        <v>2</v>
      </c>
      <c r="U16" s="425"/>
      <c r="V16" s="424"/>
      <c r="W16" s="426"/>
    </row>
    <row r="17" spans="1:24" ht="28.5" customHeight="1">
      <c r="A17" s="595"/>
      <c r="B17" s="596"/>
      <c r="C17" s="716"/>
      <c r="D17" s="723"/>
      <c r="E17" s="794"/>
      <c r="F17" s="727"/>
      <c r="G17" s="796"/>
      <c r="H17" s="798"/>
      <c r="I17" s="422"/>
      <c r="J17" s="211"/>
      <c r="K17" s="184"/>
      <c r="L17" s="184"/>
      <c r="M17" s="188"/>
      <c r="N17" s="421"/>
      <c r="O17" s="186"/>
      <c r="P17" s="187"/>
      <c r="Q17" s="188"/>
      <c r="R17" s="184"/>
      <c r="S17" s="418" t="s">
        <v>69</v>
      </c>
      <c r="T17" s="401">
        <v>1</v>
      </c>
      <c r="U17" s="236"/>
      <c r="V17" s="419"/>
      <c r="W17" s="420"/>
    </row>
    <row r="18" spans="1:24" ht="17.25" customHeight="1">
      <c r="A18" s="595"/>
      <c r="B18" s="596"/>
      <c r="C18" s="716"/>
      <c r="D18" s="722" t="s">
        <v>7</v>
      </c>
      <c r="E18" s="598" t="s">
        <v>113</v>
      </c>
      <c r="F18" s="599" t="s">
        <v>39</v>
      </c>
      <c r="G18" s="780" t="s">
        <v>51</v>
      </c>
      <c r="H18" s="618"/>
      <c r="I18" s="443"/>
      <c r="J18" s="192" t="s">
        <v>22</v>
      </c>
      <c r="K18" s="233"/>
      <c r="L18" s="233"/>
      <c r="M18" s="57">
        <v>85</v>
      </c>
      <c r="N18" s="88">
        <v>85</v>
      </c>
      <c r="O18" s="88"/>
      <c r="P18" s="92"/>
      <c r="Q18" s="35">
        <v>85</v>
      </c>
      <c r="R18" s="35">
        <v>85</v>
      </c>
      <c r="S18" s="265" t="s">
        <v>104</v>
      </c>
      <c r="T18" s="445"/>
      <c r="U18" s="445" t="s">
        <v>89</v>
      </c>
      <c r="V18" s="445"/>
      <c r="W18" s="446"/>
    </row>
    <row r="19" spans="1:24" ht="30" customHeight="1">
      <c r="A19" s="595"/>
      <c r="B19" s="596"/>
      <c r="C19" s="716"/>
      <c r="D19" s="722"/>
      <c r="E19" s="598"/>
      <c r="F19" s="599"/>
      <c r="G19" s="780"/>
      <c r="H19" s="618"/>
      <c r="I19" s="258"/>
      <c r="J19" s="192"/>
      <c r="K19" s="35"/>
      <c r="L19" s="35"/>
      <c r="M19" s="57"/>
      <c r="N19" s="88"/>
      <c r="O19" s="88"/>
      <c r="P19" s="92"/>
      <c r="Q19" s="35"/>
      <c r="R19" s="35"/>
      <c r="S19" s="267" t="s">
        <v>105</v>
      </c>
      <c r="T19" s="268"/>
      <c r="U19" s="268" t="s">
        <v>90</v>
      </c>
      <c r="V19" s="268" t="s">
        <v>90</v>
      </c>
      <c r="W19" s="142" t="s">
        <v>90</v>
      </c>
    </row>
    <row r="20" spans="1:24" ht="42" customHeight="1">
      <c r="A20" s="595"/>
      <c r="B20" s="596"/>
      <c r="C20" s="716"/>
      <c r="D20" s="722"/>
      <c r="E20" s="598"/>
      <c r="F20" s="599"/>
      <c r="G20" s="780"/>
      <c r="H20" s="618"/>
      <c r="I20" s="258"/>
      <c r="J20" s="192"/>
      <c r="K20" s="35"/>
      <c r="L20" s="35"/>
      <c r="M20" s="57"/>
      <c r="N20" s="88"/>
      <c r="O20" s="88"/>
      <c r="P20" s="92"/>
      <c r="Q20" s="35"/>
      <c r="R20" s="35"/>
      <c r="S20" s="267" t="s">
        <v>106</v>
      </c>
      <c r="T20" s="268"/>
      <c r="U20" s="268" t="s">
        <v>91</v>
      </c>
      <c r="V20" s="268" t="s">
        <v>92</v>
      </c>
      <c r="W20" s="142" t="s">
        <v>93</v>
      </c>
    </row>
    <row r="21" spans="1:24" ht="15" customHeight="1">
      <c r="A21" s="606"/>
      <c r="B21" s="607"/>
      <c r="C21" s="716"/>
      <c r="D21" s="783" t="s">
        <v>23</v>
      </c>
      <c r="E21" s="608" t="s">
        <v>66</v>
      </c>
      <c r="F21" s="609"/>
      <c r="G21" s="779"/>
      <c r="H21" s="717"/>
      <c r="I21" s="719" t="s">
        <v>98</v>
      </c>
      <c r="J21" s="216" t="s">
        <v>100</v>
      </c>
      <c r="K21" s="237"/>
      <c r="L21" s="238"/>
      <c r="M21" s="217">
        <v>88.1</v>
      </c>
      <c r="N21" s="202"/>
      <c r="O21" s="203"/>
      <c r="P21" s="204">
        <v>88.1</v>
      </c>
      <c r="Q21" s="201"/>
      <c r="R21" s="239"/>
      <c r="S21" s="367" t="s">
        <v>76</v>
      </c>
      <c r="T21" s="368" t="s">
        <v>90</v>
      </c>
      <c r="U21" s="369" t="s">
        <v>103</v>
      </c>
      <c r="V21" s="369"/>
      <c r="W21" s="370"/>
      <c r="X21" s="8"/>
    </row>
    <row r="22" spans="1:24" ht="26.25" customHeight="1">
      <c r="A22" s="606"/>
      <c r="B22" s="607"/>
      <c r="C22" s="716"/>
      <c r="D22" s="722"/>
      <c r="E22" s="598"/>
      <c r="F22" s="599"/>
      <c r="G22" s="780"/>
      <c r="H22" s="618"/>
      <c r="I22" s="720"/>
      <c r="J22" s="42" t="s">
        <v>22</v>
      </c>
      <c r="K22" s="53"/>
      <c r="L22" s="35"/>
      <c r="M22" s="53">
        <v>12</v>
      </c>
      <c r="N22" s="71">
        <v>12</v>
      </c>
      <c r="O22" s="88"/>
      <c r="P22" s="92"/>
      <c r="Q22" s="35">
        <v>12</v>
      </c>
      <c r="R22" s="373">
        <v>12</v>
      </c>
      <c r="S22" s="347" t="s">
        <v>81</v>
      </c>
      <c r="T22" s="371">
        <v>12</v>
      </c>
      <c r="U22" s="340">
        <v>12</v>
      </c>
      <c r="V22" s="340">
        <v>12</v>
      </c>
      <c r="W22" s="341">
        <v>12</v>
      </c>
      <c r="X22" s="8"/>
    </row>
    <row r="23" spans="1:24" ht="40.5" customHeight="1">
      <c r="A23" s="606"/>
      <c r="B23" s="607"/>
      <c r="C23" s="716"/>
      <c r="D23" s="723"/>
      <c r="E23" s="784"/>
      <c r="F23" s="624"/>
      <c r="G23" s="781"/>
      <c r="H23" s="718"/>
      <c r="I23" s="721"/>
      <c r="J23" s="43" t="s">
        <v>22</v>
      </c>
      <c r="K23" s="68">
        <v>106.7</v>
      </c>
      <c r="L23" s="34">
        <v>106.7</v>
      </c>
      <c r="M23" s="56"/>
      <c r="N23" s="72"/>
      <c r="O23" s="87"/>
      <c r="P23" s="91"/>
      <c r="Q23" s="34"/>
      <c r="R23" s="75"/>
      <c r="S23" s="374"/>
      <c r="T23" s="372"/>
      <c r="U23" s="372"/>
      <c r="V23" s="372"/>
      <c r="W23" s="453"/>
      <c r="X23" s="8"/>
    </row>
    <row r="24" spans="1:24" ht="29.25" customHeight="1">
      <c r="A24" s="595"/>
      <c r="B24" s="596"/>
      <c r="C24" s="716"/>
      <c r="D24" s="722"/>
      <c r="E24" s="724" t="s">
        <v>48</v>
      </c>
      <c r="F24" s="726" t="s">
        <v>39</v>
      </c>
      <c r="G24" s="728" t="s">
        <v>51</v>
      </c>
      <c r="H24" s="730"/>
      <c r="I24" s="732"/>
      <c r="J24" s="189" t="s">
        <v>22</v>
      </c>
      <c r="K24" s="447">
        <v>85</v>
      </c>
      <c r="L24" s="448">
        <v>85</v>
      </c>
      <c r="M24" s="178"/>
      <c r="N24" s="182"/>
      <c r="O24" s="182"/>
      <c r="P24" s="183"/>
      <c r="Q24" s="179"/>
      <c r="R24" s="449"/>
      <c r="S24" s="450" t="s">
        <v>71</v>
      </c>
      <c r="T24" s="451" t="s">
        <v>72</v>
      </c>
      <c r="U24" s="451"/>
      <c r="V24" s="451"/>
      <c r="W24" s="452"/>
      <c r="X24" s="8"/>
    </row>
    <row r="25" spans="1:24" ht="27" customHeight="1">
      <c r="A25" s="595"/>
      <c r="B25" s="596"/>
      <c r="C25" s="716"/>
      <c r="D25" s="722"/>
      <c r="E25" s="724"/>
      <c r="F25" s="726"/>
      <c r="G25" s="728"/>
      <c r="H25" s="730"/>
      <c r="I25" s="732"/>
      <c r="J25" s="189"/>
      <c r="K25" s="240"/>
      <c r="L25" s="179"/>
      <c r="M25" s="178"/>
      <c r="N25" s="182"/>
      <c r="O25" s="182"/>
      <c r="P25" s="183"/>
      <c r="Q25" s="179"/>
      <c r="R25" s="178"/>
      <c r="S25" s="174" t="s">
        <v>78</v>
      </c>
      <c r="T25" s="175" t="s">
        <v>73</v>
      </c>
      <c r="U25" s="175"/>
      <c r="V25" s="175"/>
      <c r="W25" s="176"/>
      <c r="X25" s="8"/>
    </row>
    <row r="26" spans="1:24" ht="41.25" customHeight="1">
      <c r="A26" s="595"/>
      <c r="B26" s="596"/>
      <c r="C26" s="716"/>
      <c r="D26" s="723"/>
      <c r="E26" s="725"/>
      <c r="F26" s="727"/>
      <c r="G26" s="729"/>
      <c r="H26" s="731"/>
      <c r="I26" s="733"/>
      <c r="J26" s="190"/>
      <c r="K26" s="184"/>
      <c r="L26" s="184"/>
      <c r="M26" s="185"/>
      <c r="N26" s="186"/>
      <c r="O26" s="186"/>
      <c r="P26" s="187"/>
      <c r="Q26" s="184"/>
      <c r="R26" s="191"/>
      <c r="S26" s="270" t="s">
        <v>74</v>
      </c>
      <c r="T26" s="271" t="s">
        <v>75</v>
      </c>
      <c r="U26" s="271"/>
      <c r="V26" s="271"/>
      <c r="W26" s="272"/>
      <c r="X26" s="8"/>
    </row>
    <row r="27" spans="1:24" s="23" customFormat="1" ht="16.5" customHeight="1" thickBot="1">
      <c r="A27" s="326"/>
      <c r="B27" s="327"/>
      <c r="C27" s="163"/>
      <c r="D27" s="167"/>
      <c r="E27" s="168"/>
      <c r="F27" s="169"/>
      <c r="G27" s="169"/>
      <c r="H27" s="170"/>
      <c r="I27" s="165"/>
      <c r="J27" s="126" t="s">
        <v>6</v>
      </c>
      <c r="K27" s="173">
        <f t="shared" ref="K27:R27" si="0">SUM(K13:K25)</f>
        <v>216.7</v>
      </c>
      <c r="L27" s="70">
        <f t="shared" si="0"/>
        <v>216.7</v>
      </c>
      <c r="M27" s="69">
        <f>SUM(M13:M25)</f>
        <v>201.1</v>
      </c>
      <c r="N27" s="107">
        <f t="shared" si="0"/>
        <v>113</v>
      </c>
      <c r="O27" s="273">
        <f t="shared" si="0"/>
        <v>0</v>
      </c>
      <c r="P27" s="69">
        <f t="shared" si="0"/>
        <v>88.1</v>
      </c>
      <c r="Q27" s="70">
        <f t="shared" si="0"/>
        <v>107</v>
      </c>
      <c r="R27" s="69">
        <f t="shared" si="0"/>
        <v>107</v>
      </c>
      <c r="S27" s="164"/>
      <c r="T27" s="171"/>
      <c r="U27" s="171"/>
      <c r="V27" s="171"/>
      <c r="W27" s="166"/>
      <c r="X27" s="156"/>
    </row>
    <row r="28" spans="1:24" ht="14.25" customHeight="1" thickBot="1">
      <c r="A28" s="20" t="s">
        <v>5</v>
      </c>
      <c r="B28" s="7" t="s">
        <v>7</v>
      </c>
      <c r="C28" s="610" t="s">
        <v>8</v>
      </c>
      <c r="D28" s="610"/>
      <c r="E28" s="610"/>
      <c r="F28" s="610"/>
      <c r="G28" s="610"/>
      <c r="H28" s="610"/>
      <c r="I28" s="610"/>
      <c r="J28" s="713"/>
      <c r="K28" s="54">
        <f>K27</f>
        <v>216.7</v>
      </c>
      <c r="L28" s="37">
        <f t="shared" ref="L28:R28" si="1">L27</f>
        <v>216.7</v>
      </c>
      <c r="M28" s="54">
        <f t="shared" si="1"/>
        <v>201.1</v>
      </c>
      <c r="N28" s="120">
        <f t="shared" si="1"/>
        <v>113</v>
      </c>
      <c r="O28" s="274">
        <f t="shared" si="1"/>
        <v>0</v>
      </c>
      <c r="P28" s="54">
        <f t="shared" si="1"/>
        <v>88.1</v>
      </c>
      <c r="Q28" s="37">
        <f t="shared" si="1"/>
        <v>107</v>
      </c>
      <c r="R28" s="54">
        <f t="shared" si="1"/>
        <v>107</v>
      </c>
      <c r="S28" s="714"/>
      <c r="T28" s="715"/>
      <c r="U28" s="439"/>
      <c r="V28" s="439"/>
      <c r="W28" s="50"/>
    </row>
    <row r="29" spans="1:24" ht="14.25" customHeight="1" thickBot="1">
      <c r="A29" s="20" t="s">
        <v>5</v>
      </c>
      <c r="B29" s="611" t="s">
        <v>9</v>
      </c>
      <c r="C29" s="612"/>
      <c r="D29" s="612"/>
      <c r="E29" s="612"/>
      <c r="F29" s="612"/>
      <c r="G29" s="612"/>
      <c r="H29" s="612"/>
      <c r="I29" s="612"/>
      <c r="J29" s="782"/>
      <c r="K29" s="55">
        <f>K28</f>
        <v>216.7</v>
      </c>
      <c r="L29" s="38">
        <f t="shared" ref="L29:R29" si="2">L28</f>
        <v>216.7</v>
      </c>
      <c r="M29" s="55">
        <f t="shared" si="2"/>
        <v>201.1</v>
      </c>
      <c r="N29" s="81">
        <f t="shared" si="2"/>
        <v>113</v>
      </c>
      <c r="O29" s="73">
        <f t="shared" si="2"/>
        <v>0</v>
      </c>
      <c r="P29" s="55">
        <f t="shared" si="2"/>
        <v>88.1</v>
      </c>
      <c r="Q29" s="38">
        <f t="shared" si="2"/>
        <v>107</v>
      </c>
      <c r="R29" s="55">
        <f t="shared" si="2"/>
        <v>107</v>
      </c>
      <c r="S29" s="711"/>
      <c r="T29" s="712"/>
      <c r="U29" s="438"/>
      <c r="V29" s="438"/>
      <c r="W29" s="49"/>
    </row>
    <row r="30" spans="1:24" ht="15.75" customHeight="1" thickBot="1">
      <c r="A30" s="21" t="s">
        <v>7</v>
      </c>
      <c r="B30" s="613" t="s">
        <v>80</v>
      </c>
      <c r="C30" s="614"/>
      <c r="D30" s="614"/>
      <c r="E30" s="614"/>
      <c r="F30" s="614"/>
      <c r="G30" s="614"/>
      <c r="H30" s="614"/>
      <c r="I30" s="614"/>
      <c r="J30" s="614"/>
      <c r="K30" s="614"/>
      <c r="L30" s="614"/>
      <c r="M30" s="614"/>
      <c r="N30" s="614"/>
      <c r="O30" s="614"/>
      <c r="P30" s="614"/>
      <c r="Q30" s="614"/>
      <c r="R30" s="614"/>
      <c r="S30" s="614"/>
      <c r="T30" s="614"/>
      <c r="U30" s="436"/>
      <c r="V30" s="436"/>
      <c r="W30" s="52"/>
    </row>
    <row r="31" spans="1:24" ht="15.75" customHeight="1" thickBot="1">
      <c r="A31" s="19" t="s">
        <v>7</v>
      </c>
      <c r="B31" s="7" t="s">
        <v>5</v>
      </c>
      <c r="C31" s="615" t="s">
        <v>27</v>
      </c>
      <c r="D31" s="617"/>
      <c r="E31" s="617"/>
      <c r="F31" s="617"/>
      <c r="G31" s="617"/>
      <c r="H31" s="617"/>
      <c r="I31" s="617"/>
      <c r="J31" s="617"/>
      <c r="K31" s="617"/>
      <c r="L31" s="617"/>
      <c r="M31" s="617"/>
      <c r="N31" s="617"/>
      <c r="O31" s="617"/>
      <c r="P31" s="617"/>
      <c r="Q31" s="617"/>
      <c r="R31" s="617"/>
      <c r="S31" s="617"/>
      <c r="T31" s="617"/>
      <c r="U31" s="437"/>
      <c r="V31" s="437"/>
      <c r="W31" s="48"/>
    </row>
    <row r="32" spans="1:24" ht="24.75" customHeight="1">
      <c r="A32" s="619" t="s">
        <v>7</v>
      </c>
      <c r="B32" s="620" t="s">
        <v>5</v>
      </c>
      <c r="C32" s="785" t="s">
        <v>5</v>
      </c>
      <c r="D32" s="108"/>
      <c r="E32" s="109" t="s">
        <v>67</v>
      </c>
      <c r="F32" s="623" t="s">
        <v>40</v>
      </c>
      <c r="G32" s="787" t="s">
        <v>52</v>
      </c>
      <c r="H32" s="625" t="s">
        <v>28</v>
      </c>
      <c r="I32" s="789" t="s">
        <v>35</v>
      </c>
      <c r="J32" s="110"/>
      <c r="K32" s="112"/>
      <c r="L32" s="111"/>
      <c r="M32" s="112"/>
      <c r="N32" s="113"/>
      <c r="O32" s="114"/>
      <c r="P32" s="115"/>
      <c r="Q32" s="112"/>
      <c r="R32" s="112"/>
      <c r="S32" s="116"/>
      <c r="T32" s="117"/>
      <c r="U32" s="118"/>
      <c r="V32" s="118"/>
      <c r="W32" s="119"/>
      <c r="X32" s="13"/>
    </row>
    <row r="33" spans="1:24" ht="42.75" customHeight="1">
      <c r="A33" s="606"/>
      <c r="B33" s="596"/>
      <c r="C33" s="786"/>
      <c r="D33" s="150" t="s">
        <v>5</v>
      </c>
      <c r="E33" s="122" t="s">
        <v>41</v>
      </c>
      <c r="F33" s="624"/>
      <c r="G33" s="788"/>
      <c r="H33" s="597"/>
      <c r="I33" s="790"/>
      <c r="J33" s="28" t="s">
        <v>22</v>
      </c>
      <c r="K33" s="56">
        <v>39.1</v>
      </c>
      <c r="L33" s="34">
        <v>39.1</v>
      </c>
      <c r="M33" s="56">
        <v>39.1</v>
      </c>
      <c r="N33" s="72">
        <v>39.1</v>
      </c>
      <c r="O33" s="87"/>
      <c r="P33" s="91"/>
      <c r="Q33" s="56">
        <v>39.1</v>
      </c>
      <c r="R33" s="56">
        <v>39.1</v>
      </c>
      <c r="S33" s="29" t="s">
        <v>107</v>
      </c>
      <c r="T33" s="83">
        <v>2</v>
      </c>
      <c r="U33" s="86">
        <v>2</v>
      </c>
      <c r="V33" s="86">
        <v>2</v>
      </c>
      <c r="W33" s="84">
        <v>2</v>
      </c>
      <c r="X33" s="232"/>
    </row>
    <row r="34" spans="1:24" ht="58.5" customHeight="1">
      <c r="A34" s="196"/>
      <c r="B34" s="194"/>
      <c r="C34" s="213"/>
      <c r="D34" s="95" t="s">
        <v>7</v>
      </c>
      <c r="E34" s="626" t="s">
        <v>112</v>
      </c>
      <c r="F34" s="609" t="s">
        <v>45</v>
      </c>
      <c r="G34" s="215"/>
      <c r="H34" s="638"/>
      <c r="I34" s="388"/>
      <c r="J34" s="216" t="s">
        <v>22</v>
      </c>
      <c r="K34" s="201"/>
      <c r="L34" s="217"/>
      <c r="M34" s="200">
        <f>N34+P34</f>
        <v>150</v>
      </c>
      <c r="N34" s="202">
        <v>150</v>
      </c>
      <c r="O34" s="203"/>
      <c r="P34" s="204"/>
      <c r="Q34" s="201">
        <v>150</v>
      </c>
      <c r="R34" s="200">
        <v>150</v>
      </c>
      <c r="S34" s="551" t="s">
        <v>114</v>
      </c>
      <c r="T34" s="428"/>
      <c r="U34" s="429">
        <v>180</v>
      </c>
      <c r="V34" s="429">
        <v>180</v>
      </c>
      <c r="W34" s="430">
        <v>180</v>
      </c>
      <c r="X34" s="232"/>
    </row>
    <row r="35" spans="1:24" ht="37.5" customHeight="1">
      <c r="A35" s="196"/>
      <c r="B35" s="194"/>
      <c r="C35" s="257"/>
      <c r="D35" s="24"/>
      <c r="E35" s="626"/>
      <c r="F35" s="677"/>
      <c r="G35" s="172"/>
      <c r="H35" s="806"/>
      <c r="I35" s="384"/>
      <c r="J35" s="221"/>
      <c r="K35" s="36"/>
      <c r="L35" s="222"/>
      <c r="M35" s="76"/>
      <c r="N35" s="77"/>
      <c r="O35" s="89"/>
      <c r="P35" s="93"/>
      <c r="Q35" s="36"/>
      <c r="R35" s="76"/>
      <c r="S35" s="688"/>
      <c r="T35" s="292"/>
      <c r="U35" s="293"/>
      <c r="V35" s="293"/>
      <c r="W35" s="294"/>
      <c r="X35" s="14"/>
    </row>
    <row r="36" spans="1:24" s="23" customFormat="1" ht="16.5" customHeight="1" thickBot="1">
      <c r="A36" s="253"/>
      <c r="B36" s="254"/>
      <c r="C36" s="163"/>
      <c r="D36" s="167"/>
      <c r="E36" s="168"/>
      <c r="F36" s="169"/>
      <c r="G36" s="169"/>
      <c r="H36" s="170"/>
      <c r="I36" s="165"/>
      <c r="J36" s="126" t="s">
        <v>6</v>
      </c>
      <c r="K36" s="173">
        <f>SUM(K33:K35)</f>
        <v>39.1</v>
      </c>
      <c r="L36" s="173">
        <f t="shared" ref="L36:R36" si="3">SUM(L33:L35)</f>
        <v>39.1</v>
      </c>
      <c r="M36" s="173">
        <f t="shared" si="3"/>
        <v>189.1</v>
      </c>
      <c r="N36" s="173">
        <f t="shared" si="3"/>
        <v>189.1</v>
      </c>
      <c r="O36" s="173">
        <f t="shared" si="3"/>
        <v>0</v>
      </c>
      <c r="P36" s="173">
        <f t="shared" si="3"/>
        <v>0</v>
      </c>
      <c r="Q36" s="173">
        <f t="shared" si="3"/>
        <v>189.1</v>
      </c>
      <c r="R36" s="173">
        <f t="shared" si="3"/>
        <v>189.1</v>
      </c>
      <c r="S36" s="164"/>
      <c r="T36" s="171"/>
      <c r="U36" s="171"/>
      <c r="V36" s="171"/>
      <c r="W36" s="166"/>
      <c r="X36" s="156"/>
    </row>
    <row r="37" spans="1:24" ht="21.75" customHeight="1">
      <c r="A37" s="248" t="s">
        <v>7</v>
      </c>
      <c r="B37" s="249" t="s">
        <v>5</v>
      </c>
      <c r="C37" s="213" t="s">
        <v>7</v>
      </c>
      <c r="D37" s="255"/>
      <c r="E37" s="256" t="s">
        <v>96</v>
      </c>
      <c r="F37" s="629" t="s">
        <v>45</v>
      </c>
      <c r="G37" s="250"/>
      <c r="H37" s="275" t="s">
        <v>28</v>
      </c>
      <c r="I37" s="251"/>
      <c r="J37" s="277"/>
      <c r="K37" s="278"/>
      <c r="L37" s="279"/>
      <c r="M37" s="278"/>
      <c r="N37" s="280"/>
      <c r="O37" s="281"/>
      <c r="P37" s="282"/>
      <c r="Q37" s="278"/>
      <c r="R37" s="278"/>
      <c r="S37" s="283"/>
      <c r="T37" s="117"/>
      <c r="U37" s="118"/>
      <c r="V37" s="118"/>
      <c r="W37" s="214"/>
      <c r="X37" s="14"/>
    </row>
    <row r="38" spans="1:24" ht="15.75" customHeight="1">
      <c r="A38" s="133"/>
      <c r="B38" s="131"/>
      <c r="C38" s="162"/>
      <c r="D38" s="198" t="s">
        <v>5</v>
      </c>
      <c r="E38" s="633" t="s">
        <v>44</v>
      </c>
      <c r="F38" s="631"/>
      <c r="G38" s="139"/>
      <c r="H38" s="635"/>
      <c r="I38" s="799" t="s">
        <v>99</v>
      </c>
      <c r="J38" s="27" t="s">
        <v>22</v>
      </c>
      <c r="K38" s="57">
        <v>78</v>
      </c>
      <c r="L38" s="35">
        <v>78</v>
      </c>
      <c r="M38" s="57"/>
      <c r="N38" s="71"/>
      <c r="O38" s="88"/>
      <c r="P38" s="92"/>
      <c r="Q38" s="57"/>
      <c r="R38" s="57"/>
      <c r="S38" s="218" t="s">
        <v>46</v>
      </c>
      <c r="T38" s="219"/>
      <c r="U38" s="220">
        <v>1</v>
      </c>
      <c r="V38" s="220"/>
      <c r="W38" s="85"/>
    </row>
    <row r="39" spans="1:24" ht="15.75" customHeight="1">
      <c r="A39" s="288"/>
      <c r="B39" s="289"/>
      <c r="C39" s="162"/>
      <c r="D39" s="290"/>
      <c r="E39" s="633"/>
      <c r="F39" s="631"/>
      <c r="G39" s="291"/>
      <c r="H39" s="635"/>
      <c r="I39" s="799"/>
      <c r="J39" s="27" t="s">
        <v>100</v>
      </c>
      <c r="K39" s="57"/>
      <c r="L39" s="35"/>
      <c r="M39" s="57">
        <v>23.4</v>
      </c>
      <c r="N39" s="71">
        <v>23.4</v>
      </c>
      <c r="O39" s="88"/>
      <c r="P39" s="92"/>
      <c r="Q39" s="57"/>
      <c r="R39" s="57"/>
      <c r="S39" s="218"/>
      <c r="T39" s="219"/>
      <c r="U39" s="220"/>
      <c r="V39" s="220"/>
      <c r="W39" s="284"/>
    </row>
    <row r="40" spans="1:24" ht="21.75" customHeight="1">
      <c r="A40" s="152"/>
      <c r="B40" s="151"/>
      <c r="C40" s="162"/>
      <c r="D40" s="198"/>
      <c r="E40" s="633"/>
      <c r="F40" s="632"/>
      <c r="G40" s="154"/>
      <c r="H40" s="635"/>
      <c r="I40" s="800"/>
      <c r="J40" s="27" t="s">
        <v>36</v>
      </c>
      <c r="K40" s="57">
        <v>72</v>
      </c>
      <c r="L40" s="35">
        <v>72</v>
      </c>
      <c r="M40" s="57">
        <v>21.6</v>
      </c>
      <c r="N40" s="71">
        <v>21.6</v>
      </c>
      <c r="O40" s="88"/>
      <c r="P40" s="92"/>
      <c r="Q40" s="57"/>
      <c r="R40" s="57"/>
      <c r="S40" s="285"/>
      <c r="T40" s="97"/>
      <c r="U40" s="205"/>
      <c r="V40" s="205"/>
      <c r="W40" s="284"/>
    </row>
    <row r="41" spans="1:24" ht="19.5" customHeight="1">
      <c r="A41" s="196"/>
      <c r="B41" s="194"/>
      <c r="C41" s="162"/>
      <c r="D41" s="95" t="s">
        <v>7</v>
      </c>
      <c r="E41" s="636" t="s">
        <v>108</v>
      </c>
      <c r="F41" s="609"/>
      <c r="G41" s="215"/>
      <c r="H41" s="807"/>
      <c r="I41" s="800"/>
      <c r="J41" s="199" t="s">
        <v>22</v>
      </c>
      <c r="K41" s="200"/>
      <c r="L41" s="201"/>
      <c r="M41" s="200">
        <v>20</v>
      </c>
      <c r="N41" s="202">
        <v>20</v>
      </c>
      <c r="O41" s="203"/>
      <c r="P41" s="204"/>
      <c r="Q41" s="200"/>
      <c r="R41" s="200"/>
      <c r="S41" s="218" t="s">
        <v>95</v>
      </c>
      <c r="T41" s="220"/>
      <c r="U41" s="220">
        <v>1</v>
      </c>
      <c r="V41" s="220"/>
      <c r="W41" s="85"/>
    </row>
    <row r="42" spans="1:24" ht="20.25" customHeight="1">
      <c r="A42" s="196"/>
      <c r="B42" s="194"/>
      <c r="C42" s="162"/>
      <c r="D42" s="24"/>
      <c r="E42" s="676"/>
      <c r="F42" s="677"/>
      <c r="G42" s="172"/>
      <c r="H42" s="806"/>
      <c r="I42" s="800"/>
      <c r="J42" s="26"/>
      <c r="K42" s="76"/>
      <c r="L42" s="36"/>
      <c r="M42" s="76"/>
      <c r="N42" s="77"/>
      <c r="O42" s="89"/>
      <c r="P42" s="93"/>
      <c r="Q42" s="76"/>
      <c r="R42" s="36"/>
      <c r="S42" s="285" t="s">
        <v>88</v>
      </c>
      <c r="T42" s="97">
        <v>2</v>
      </c>
      <c r="U42" s="97">
        <v>2</v>
      </c>
      <c r="V42" s="97">
        <v>2</v>
      </c>
      <c r="W42" s="121"/>
    </row>
    <row r="43" spans="1:24" ht="41.25" customHeight="1">
      <c r="A43" s="133"/>
      <c r="B43" s="131"/>
      <c r="C43" s="162"/>
      <c r="D43" s="198" t="s">
        <v>23</v>
      </c>
      <c r="E43" s="363" t="s">
        <v>68</v>
      </c>
      <c r="F43" s="599"/>
      <c r="G43" s="161"/>
      <c r="H43" s="635"/>
      <c r="I43" s="800"/>
      <c r="J43" s="27" t="s">
        <v>22</v>
      </c>
      <c r="K43" s="57">
        <v>67</v>
      </c>
      <c r="L43" s="35">
        <v>67</v>
      </c>
      <c r="M43" s="207">
        <v>132.4</v>
      </c>
      <c r="N43" s="71">
        <v>132.4</v>
      </c>
      <c r="O43" s="71"/>
      <c r="P43" s="92"/>
      <c r="Q43" s="208">
        <v>134</v>
      </c>
      <c r="R43" s="208">
        <v>134</v>
      </c>
      <c r="S43" s="209" t="s">
        <v>94</v>
      </c>
      <c r="T43" s="210">
        <v>1</v>
      </c>
      <c r="U43" s="193">
        <v>1</v>
      </c>
      <c r="V43" s="287"/>
      <c r="W43" s="286"/>
    </row>
    <row r="44" spans="1:24" ht="38.25" customHeight="1">
      <c r="A44" s="196"/>
      <c r="B44" s="194"/>
      <c r="C44" s="162"/>
      <c r="D44" s="198"/>
      <c r="E44" s="363"/>
      <c r="F44" s="599"/>
      <c r="G44" s="195"/>
      <c r="H44" s="635"/>
      <c r="I44" s="155"/>
      <c r="J44" s="27" t="s">
        <v>100</v>
      </c>
      <c r="K44" s="57"/>
      <c r="L44" s="35"/>
      <c r="M44" s="57">
        <v>32</v>
      </c>
      <c r="N44" s="71">
        <v>32</v>
      </c>
      <c r="O44" s="360"/>
      <c r="P44" s="92"/>
      <c r="Q44" s="57"/>
      <c r="R44" s="57"/>
      <c r="S44" s="102" t="s">
        <v>110</v>
      </c>
      <c r="T44" s="206"/>
      <c r="U44" s="241">
        <v>7</v>
      </c>
      <c r="V44" s="241">
        <v>7</v>
      </c>
      <c r="W44" s="242">
        <v>7</v>
      </c>
    </row>
    <row r="45" spans="1:24" ht="29.25" customHeight="1">
      <c r="A45" s="196"/>
      <c r="B45" s="194"/>
      <c r="C45" s="162"/>
      <c r="D45" s="198"/>
      <c r="E45" s="363"/>
      <c r="F45" s="599"/>
      <c r="G45" s="195"/>
      <c r="H45" s="635"/>
      <c r="I45" s="155"/>
      <c r="J45" s="27"/>
      <c r="K45" s="57"/>
      <c r="L45" s="35"/>
      <c r="M45" s="57"/>
      <c r="N45" s="71"/>
      <c r="O45" s="88"/>
      <c r="P45" s="92"/>
      <c r="Q45" s="57"/>
      <c r="R45" s="57"/>
      <c r="S45" s="100" t="s">
        <v>79</v>
      </c>
      <c r="T45" s="206"/>
      <c r="U45" s="243" t="s">
        <v>89</v>
      </c>
      <c r="V45" s="244" t="s">
        <v>89</v>
      </c>
      <c r="W45" s="245" t="s">
        <v>89</v>
      </c>
    </row>
    <row r="46" spans="1:24" ht="29.25" customHeight="1">
      <c r="A46" s="133"/>
      <c r="B46" s="131"/>
      <c r="C46" s="162"/>
      <c r="D46" s="24"/>
      <c r="E46" s="363"/>
      <c r="F46" s="599"/>
      <c r="G46" s="161"/>
      <c r="H46" s="635"/>
      <c r="I46" s="155"/>
      <c r="J46" s="27"/>
      <c r="K46" s="56"/>
      <c r="L46" s="34"/>
      <c r="M46" s="56"/>
      <c r="N46" s="72"/>
      <c r="O46" s="87"/>
      <c r="P46" s="91"/>
      <c r="Q46" s="56"/>
      <c r="R46" s="56"/>
      <c r="S46" s="390" t="s">
        <v>65</v>
      </c>
      <c r="T46" s="98"/>
      <c r="U46" s="246">
        <v>2</v>
      </c>
      <c r="V46" s="246">
        <v>3</v>
      </c>
      <c r="W46" s="247">
        <v>3</v>
      </c>
    </row>
    <row r="47" spans="1:24" ht="17.25" customHeight="1">
      <c r="A47" s="196"/>
      <c r="B47" s="194"/>
      <c r="C47" s="162"/>
      <c r="D47" s="198"/>
      <c r="E47" s="801" t="s">
        <v>67</v>
      </c>
      <c r="F47" s="802" t="s">
        <v>45</v>
      </c>
      <c r="G47" s="223"/>
      <c r="H47" s="804"/>
      <c r="I47" s="224"/>
      <c r="J47" s="225" t="s">
        <v>22</v>
      </c>
      <c r="K47" s="181">
        <v>45</v>
      </c>
      <c r="L47" s="179">
        <v>45</v>
      </c>
      <c r="M47" s="57"/>
      <c r="N47" s="71"/>
      <c r="O47" s="88"/>
      <c r="P47" s="92"/>
      <c r="Q47" s="57"/>
      <c r="R47" s="57"/>
      <c r="S47" s="389"/>
      <c r="T47" s="229"/>
      <c r="U47" s="230"/>
      <c r="V47" s="230"/>
      <c r="W47" s="231"/>
    </row>
    <row r="48" spans="1:24" ht="19.5" customHeight="1">
      <c r="A48" s="196"/>
      <c r="B48" s="194"/>
      <c r="C48" s="162"/>
      <c r="D48" s="24"/>
      <c r="E48" s="794"/>
      <c r="F48" s="803"/>
      <c r="G48" s="226"/>
      <c r="H48" s="805"/>
      <c r="I48" s="227"/>
      <c r="J48" s="211"/>
      <c r="K48" s="188"/>
      <c r="L48" s="184"/>
      <c r="M48" s="56"/>
      <c r="N48" s="87"/>
      <c r="O48" s="87"/>
      <c r="P48" s="91"/>
      <c r="Q48" s="56"/>
      <c r="R48" s="56"/>
      <c r="S48" s="158"/>
      <c r="T48" s="212"/>
      <c r="U48" s="96"/>
      <c r="V48" s="96"/>
      <c r="W48" s="228"/>
    </row>
    <row r="49" spans="1:36" s="23" customFormat="1" ht="16.5" customHeight="1" thickBot="1">
      <c r="A49" s="197"/>
      <c r="B49" s="160"/>
      <c r="C49" s="163"/>
      <c r="D49" s="167"/>
      <c r="E49" s="168"/>
      <c r="F49" s="169"/>
      <c r="G49" s="169"/>
      <c r="H49" s="170"/>
      <c r="I49" s="165"/>
      <c r="J49" s="126" t="s">
        <v>6</v>
      </c>
      <c r="K49" s="173">
        <f t="shared" ref="K49:R49" si="4">SUM(K38:K47)</f>
        <v>262</v>
      </c>
      <c r="L49" s="173">
        <f t="shared" si="4"/>
        <v>262</v>
      </c>
      <c r="M49" s="173">
        <f t="shared" si="4"/>
        <v>229.4</v>
      </c>
      <c r="N49" s="107">
        <f t="shared" si="4"/>
        <v>229.4</v>
      </c>
      <c r="O49" s="107">
        <f t="shared" si="4"/>
        <v>0</v>
      </c>
      <c r="P49" s="295">
        <f t="shared" si="4"/>
        <v>0</v>
      </c>
      <c r="Q49" s="173">
        <f t="shared" si="4"/>
        <v>134</v>
      </c>
      <c r="R49" s="173">
        <f t="shared" si="4"/>
        <v>134</v>
      </c>
      <c r="S49" s="164"/>
      <c r="T49" s="171"/>
      <c r="U49" s="171"/>
      <c r="V49" s="171"/>
      <c r="W49" s="166"/>
      <c r="X49" s="156"/>
    </row>
    <row r="50" spans="1:36" ht="14.25" customHeight="1" thickBot="1">
      <c r="A50" s="130" t="s">
        <v>7</v>
      </c>
      <c r="B50" s="132" t="s">
        <v>5</v>
      </c>
      <c r="C50" s="667" t="s">
        <v>8</v>
      </c>
      <c r="D50" s="668"/>
      <c r="E50" s="668"/>
      <c r="F50" s="668"/>
      <c r="G50" s="668"/>
      <c r="H50" s="668"/>
      <c r="I50" s="668"/>
      <c r="J50" s="668"/>
      <c r="K50" s="90">
        <f t="shared" ref="K50:R50" si="5">K49+K36</f>
        <v>301.10000000000002</v>
      </c>
      <c r="L50" s="90">
        <f t="shared" si="5"/>
        <v>301.10000000000002</v>
      </c>
      <c r="M50" s="90">
        <f t="shared" si="5"/>
        <v>418.5</v>
      </c>
      <c r="N50" s="120">
        <f t="shared" si="5"/>
        <v>418.5</v>
      </c>
      <c r="O50" s="120">
        <f t="shared" si="5"/>
        <v>0</v>
      </c>
      <c r="P50" s="296">
        <f t="shared" si="5"/>
        <v>0</v>
      </c>
      <c r="Q50" s="90">
        <f t="shared" si="5"/>
        <v>323.10000000000002</v>
      </c>
      <c r="R50" s="90">
        <f t="shared" si="5"/>
        <v>323.10000000000002</v>
      </c>
      <c r="S50" s="99"/>
      <c r="T50" s="140"/>
      <c r="U50" s="140"/>
      <c r="V50" s="140"/>
      <c r="W50" s="157"/>
    </row>
    <row r="51" spans="1:36" ht="14.25" customHeight="1" thickBot="1">
      <c r="A51" s="19" t="s">
        <v>7</v>
      </c>
      <c r="B51" s="611" t="s">
        <v>9</v>
      </c>
      <c r="C51" s="612"/>
      <c r="D51" s="612"/>
      <c r="E51" s="612"/>
      <c r="F51" s="612"/>
      <c r="G51" s="612"/>
      <c r="H51" s="612"/>
      <c r="I51" s="612"/>
      <c r="J51" s="612"/>
      <c r="K51" s="58">
        <f t="shared" ref="K51" si="6">K50</f>
        <v>301.10000000000002</v>
      </c>
      <c r="L51" s="38">
        <f t="shared" ref="L51:R51" si="7">L50</f>
        <v>301.10000000000002</v>
      </c>
      <c r="M51" s="58">
        <f t="shared" si="7"/>
        <v>418.5</v>
      </c>
      <c r="N51" s="81">
        <f t="shared" si="7"/>
        <v>418.5</v>
      </c>
      <c r="O51" s="81">
        <f t="shared" si="7"/>
        <v>0</v>
      </c>
      <c r="P51" s="82">
        <f t="shared" si="7"/>
        <v>0</v>
      </c>
      <c r="Q51" s="38">
        <f t="shared" si="7"/>
        <v>323.10000000000002</v>
      </c>
      <c r="R51" s="38">
        <f t="shared" si="7"/>
        <v>323.10000000000002</v>
      </c>
      <c r="S51" s="711"/>
      <c r="T51" s="712"/>
      <c r="U51" s="134"/>
      <c r="V51" s="134"/>
      <c r="W51" s="49"/>
    </row>
    <row r="52" spans="1:36" ht="14.25" customHeight="1" thickBot="1">
      <c r="A52" s="15" t="s">
        <v>5</v>
      </c>
      <c r="B52" s="669" t="s">
        <v>17</v>
      </c>
      <c r="C52" s="670"/>
      <c r="D52" s="670"/>
      <c r="E52" s="670"/>
      <c r="F52" s="670"/>
      <c r="G52" s="670"/>
      <c r="H52" s="670"/>
      <c r="I52" s="670"/>
      <c r="J52" s="670"/>
      <c r="K52" s="59">
        <f t="shared" ref="K52:R52" si="8">K51+K29</f>
        <v>517.79999999999995</v>
      </c>
      <c r="L52" s="39">
        <f t="shared" si="8"/>
        <v>517.79999999999995</v>
      </c>
      <c r="M52" s="59">
        <f t="shared" si="8"/>
        <v>619.6</v>
      </c>
      <c r="N52" s="74">
        <f t="shared" si="8"/>
        <v>531.5</v>
      </c>
      <c r="O52" s="74">
        <f t="shared" si="8"/>
        <v>0</v>
      </c>
      <c r="P52" s="94">
        <f t="shared" si="8"/>
        <v>88.1</v>
      </c>
      <c r="Q52" s="39">
        <f t="shared" si="8"/>
        <v>430.1</v>
      </c>
      <c r="R52" s="39">
        <f t="shared" si="8"/>
        <v>430.1</v>
      </c>
      <c r="S52" s="764"/>
      <c r="T52" s="765"/>
      <c r="U52" s="137"/>
      <c r="V52" s="137"/>
      <c r="W52" s="51"/>
    </row>
    <row r="53" spans="1:36" s="10" customFormat="1" ht="18" customHeight="1">
      <c r="A53" s="772" t="s">
        <v>85</v>
      </c>
      <c r="B53" s="773"/>
      <c r="C53" s="773"/>
      <c r="D53" s="773"/>
      <c r="E53" s="773"/>
      <c r="F53" s="773"/>
      <c r="G53" s="773"/>
      <c r="H53" s="773"/>
      <c r="I53" s="773"/>
      <c r="J53" s="773"/>
      <c r="K53" s="773"/>
      <c r="L53" s="773"/>
      <c r="M53" s="773"/>
      <c r="N53" s="773"/>
      <c r="O53" s="773"/>
      <c r="P53" s="773"/>
      <c r="Q53" s="773"/>
      <c r="R53" s="773"/>
      <c r="S53" s="159"/>
      <c r="T53" s="159"/>
      <c r="U53" s="159"/>
      <c r="V53" s="159"/>
      <c r="W53" s="159"/>
      <c r="X53" s="159"/>
    </row>
    <row r="54" spans="1:36" s="9" customFormat="1" ht="17.25" customHeight="1">
      <c r="A54" s="774" t="s">
        <v>101</v>
      </c>
      <c r="B54" s="774"/>
      <c r="C54" s="774"/>
      <c r="D54" s="774"/>
      <c r="E54" s="774"/>
      <c r="F54" s="774"/>
      <c r="G54" s="774"/>
      <c r="H54" s="774"/>
      <c r="I54" s="774"/>
      <c r="J54" s="774"/>
      <c r="K54" s="774"/>
      <c r="L54" s="774"/>
      <c r="M54" s="774"/>
      <c r="N54" s="774"/>
      <c r="O54" s="774"/>
      <c r="P54" s="774"/>
      <c r="Q54" s="774"/>
      <c r="R54" s="774"/>
      <c r="S54" s="774"/>
      <c r="T54" s="153"/>
      <c r="U54" s="153"/>
      <c r="V54" s="153"/>
      <c r="W54" s="153"/>
      <c r="X54" s="153"/>
    </row>
    <row r="55" spans="1:36" s="9" customFormat="1" ht="17.25" customHeight="1">
      <c r="A55" s="763"/>
      <c r="B55" s="763"/>
      <c r="C55" s="763"/>
      <c r="D55" s="763"/>
      <c r="E55" s="763"/>
      <c r="F55" s="763"/>
      <c r="G55" s="763"/>
      <c r="H55" s="763"/>
      <c r="I55" s="763"/>
      <c r="J55" s="763"/>
      <c r="K55" s="763"/>
      <c r="L55" s="763"/>
      <c r="M55" s="763"/>
      <c r="N55" s="763"/>
      <c r="O55" s="763"/>
      <c r="P55" s="763"/>
      <c r="Q55" s="763"/>
      <c r="R55" s="763"/>
      <c r="S55" s="763"/>
      <c r="T55" s="763"/>
      <c r="U55" s="141"/>
      <c r="V55" s="141"/>
      <c r="W55" s="141"/>
    </row>
    <row r="56" spans="1:36" s="10" customFormat="1" ht="14.25" customHeight="1" thickBot="1">
      <c r="A56" s="660" t="s">
        <v>13</v>
      </c>
      <c r="B56" s="660"/>
      <c r="C56" s="660"/>
      <c r="D56" s="660"/>
      <c r="E56" s="660"/>
      <c r="F56" s="660"/>
      <c r="G56" s="660"/>
      <c r="H56" s="660"/>
      <c r="I56" s="660"/>
      <c r="J56" s="660"/>
      <c r="K56" s="660"/>
      <c r="L56" s="123"/>
      <c r="M56" s="123"/>
      <c r="N56" s="123"/>
      <c r="O56" s="123"/>
      <c r="P56" s="123"/>
      <c r="Q56" s="123"/>
      <c r="R56" s="123"/>
      <c r="S56" s="2"/>
      <c r="T56" s="2"/>
      <c r="U56" s="2"/>
      <c r="V56" s="2"/>
      <c r="W56" s="2"/>
      <c r="X56" s="9"/>
      <c r="Y56" s="9"/>
      <c r="Z56" s="9"/>
      <c r="AA56" s="9"/>
      <c r="AB56" s="9"/>
      <c r="AC56" s="9"/>
      <c r="AD56" s="9"/>
      <c r="AE56" s="9"/>
      <c r="AF56" s="9"/>
      <c r="AG56" s="9"/>
      <c r="AH56" s="9"/>
      <c r="AI56" s="9"/>
      <c r="AJ56" s="9"/>
    </row>
    <row r="57" spans="1:36" ht="63" customHeight="1" thickBot="1">
      <c r="A57" s="661" t="s">
        <v>10</v>
      </c>
      <c r="B57" s="662"/>
      <c r="C57" s="662"/>
      <c r="D57" s="662"/>
      <c r="E57" s="662"/>
      <c r="F57" s="662"/>
      <c r="G57" s="662"/>
      <c r="H57" s="662"/>
      <c r="I57" s="662"/>
      <c r="J57" s="663"/>
      <c r="K57" s="80" t="s">
        <v>63</v>
      </c>
      <c r="L57" s="60" t="s">
        <v>53</v>
      </c>
      <c r="M57" s="661" t="s">
        <v>64</v>
      </c>
      <c r="N57" s="700"/>
      <c r="O57" s="700"/>
      <c r="P57" s="701"/>
      <c r="Q57" s="396" t="s">
        <v>54</v>
      </c>
      <c r="R57" s="396" t="s">
        <v>87</v>
      </c>
      <c r="S57" s="44"/>
    </row>
    <row r="58" spans="1:36" ht="16.5" customHeight="1">
      <c r="A58" s="664" t="s">
        <v>14</v>
      </c>
      <c r="B58" s="665"/>
      <c r="C58" s="665"/>
      <c r="D58" s="665"/>
      <c r="E58" s="665"/>
      <c r="F58" s="665"/>
      <c r="G58" s="665"/>
      <c r="H58" s="665"/>
      <c r="I58" s="665"/>
      <c r="J58" s="666"/>
      <c r="K58" s="30">
        <f>SUM(K59:K60)</f>
        <v>445.8</v>
      </c>
      <c r="L58" s="30">
        <f>SUM(L59:L60)</f>
        <v>445.8</v>
      </c>
      <c r="M58" s="694">
        <f>SUM(M59:P60)+M61</f>
        <v>598</v>
      </c>
      <c r="N58" s="695"/>
      <c r="O58" s="695"/>
      <c r="P58" s="696"/>
      <c r="Q58" s="103">
        <f>SUM(Q59:Q60)</f>
        <v>430.1</v>
      </c>
      <c r="R58" s="103">
        <f>SUM(R59:R60)</f>
        <v>430.1</v>
      </c>
    </row>
    <row r="59" spans="1:36" ht="14.25" customHeight="1">
      <c r="A59" s="651" t="s">
        <v>19</v>
      </c>
      <c r="B59" s="652"/>
      <c r="C59" s="652"/>
      <c r="D59" s="652"/>
      <c r="E59" s="652"/>
      <c r="F59" s="652"/>
      <c r="G59" s="652"/>
      <c r="H59" s="652"/>
      <c r="I59" s="652"/>
      <c r="J59" s="653"/>
      <c r="K59" s="31">
        <f>SUMIF(J14:J52,"SB",K14:K52)</f>
        <v>445.8</v>
      </c>
      <c r="L59" s="31">
        <f>SUMIF(J14:J52,"SB",L14:L52)</f>
        <v>445.8</v>
      </c>
      <c r="M59" s="697">
        <f>SUMIF(J10:J52,"SB",M10:M52)</f>
        <v>454.5</v>
      </c>
      <c r="N59" s="698"/>
      <c r="O59" s="698"/>
      <c r="P59" s="699"/>
      <c r="Q59" s="104">
        <f>SUMIF(J10:J52,"SB",Q10:Q52)</f>
        <v>430.1</v>
      </c>
      <c r="R59" s="104">
        <f>SUMIF(J10:J52,"SB",R10:R52)</f>
        <v>430.1</v>
      </c>
    </row>
    <row r="60" spans="1:36" ht="14.25" customHeight="1">
      <c r="A60" s="654" t="s">
        <v>20</v>
      </c>
      <c r="B60" s="655"/>
      <c r="C60" s="655"/>
      <c r="D60" s="655"/>
      <c r="E60" s="655"/>
      <c r="F60" s="655"/>
      <c r="G60" s="655"/>
      <c r="H60" s="655"/>
      <c r="I60" s="655"/>
      <c r="J60" s="656"/>
      <c r="K60" s="31">
        <f>SUMIF(J21:J52,"SB(P)",K21:K52)</f>
        <v>0</v>
      </c>
      <c r="L60" s="31">
        <f>SUMIF(J21:J52,"SB(P)",L21:L52)</f>
        <v>0</v>
      </c>
      <c r="M60" s="697">
        <f>SUMIF(J21:J52,"SB(P)",M21:M52)</f>
        <v>0</v>
      </c>
      <c r="N60" s="698"/>
      <c r="O60" s="698"/>
      <c r="P60" s="699"/>
      <c r="Q60" s="104">
        <f>SUMIF(J21:J52,"SB(P)",Q21:Q52)</f>
        <v>0</v>
      </c>
      <c r="R60" s="104">
        <f>SUMIF(J21:J52,"SB(P)",R21:R52)</f>
        <v>0</v>
      </c>
      <c r="S60" s="44"/>
    </row>
    <row r="61" spans="1:36" ht="14.25" customHeight="1">
      <c r="A61" s="775" t="s">
        <v>100</v>
      </c>
      <c r="B61" s="776"/>
      <c r="C61" s="776"/>
      <c r="D61" s="776"/>
      <c r="E61" s="776"/>
      <c r="F61" s="776"/>
      <c r="G61" s="776"/>
      <c r="H61" s="776"/>
      <c r="I61" s="776"/>
      <c r="J61" s="777"/>
      <c r="K61" s="361"/>
      <c r="L61" s="361">
        <f>SUMIF(J21:J52,"SB(L)",L21:L52)</f>
        <v>0</v>
      </c>
      <c r="M61" s="689">
        <f>SUMIF(J10:J52,"SB(L)",M10:M52)</f>
        <v>143.5</v>
      </c>
      <c r="N61" s="690"/>
      <c r="O61" s="690"/>
      <c r="P61" s="691"/>
      <c r="Q61" s="362"/>
      <c r="R61" s="362"/>
      <c r="S61" s="44"/>
    </row>
    <row r="62" spans="1:36" ht="14.25" customHeight="1">
      <c r="A62" s="648" t="s">
        <v>15</v>
      </c>
      <c r="B62" s="649"/>
      <c r="C62" s="649"/>
      <c r="D62" s="649"/>
      <c r="E62" s="649"/>
      <c r="F62" s="649"/>
      <c r="G62" s="649"/>
      <c r="H62" s="649"/>
      <c r="I62" s="649"/>
      <c r="J62" s="650"/>
      <c r="K62" s="32">
        <f>SUM(K63:K65)</f>
        <v>72</v>
      </c>
      <c r="L62" s="32">
        <f>SUM(L63:L65)</f>
        <v>72</v>
      </c>
      <c r="M62" s="766">
        <f>SUM(M63:P65)</f>
        <v>21.6</v>
      </c>
      <c r="N62" s="767"/>
      <c r="O62" s="767"/>
      <c r="P62" s="768"/>
      <c r="Q62" s="105">
        <f>SUM(Q63:Q65)</f>
        <v>0</v>
      </c>
      <c r="R62" s="105">
        <f>SUM(R63:R65)</f>
        <v>0</v>
      </c>
    </row>
    <row r="63" spans="1:36" ht="14.25" customHeight="1">
      <c r="A63" s="639" t="s">
        <v>21</v>
      </c>
      <c r="B63" s="640"/>
      <c r="C63" s="640"/>
      <c r="D63" s="640"/>
      <c r="E63" s="640"/>
      <c r="F63" s="640"/>
      <c r="G63" s="640"/>
      <c r="H63" s="640"/>
      <c r="I63" s="640"/>
      <c r="J63" s="641"/>
      <c r="K63" s="31">
        <f>SUMIF(J21:J52,"ES",K21:K52)</f>
        <v>0</v>
      </c>
      <c r="L63" s="31">
        <f>SUMIF(J21:J52,"ES",L21:L52)</f>
        <v>0</v>
      </c>
      <c r="M63" s="697">
        <f>SUMIF(J21:J52,"ES",M21:M52)</f>
        <v>0</v>
      </c>
      <c r="N63" s="698"/>
      <c r="O63" s="698"/>
      <c r="P63" s="699"/>
      <c r="Q63" s="104">
        <f>SUMIF(J21:J52,"ES",Q21:Q52)</f>
        <v>0</v>
      </c>
      <c r="R63" s="104">
        <f>SUMIF(J21:J52,"ES",R21:R52)</f>
        <v>0</v>
      </c>
    </row>
    <row r="64" spans="1:36" ht="14.25" customHeight="1">
      <c r="A64" s="639" t="s">
        <v>38</v>
      </c>
      <c r="B64" s="640"/>
      <c r="C64" s="640"/>
      <c r="D64" s="640"/>
      <c r="E64" s="640"/>
      <c r="F64" s="640"/>
      <c r="G64" s="640"/>
      <c r="H64" s="640"/>
      <c r="I64" s="640"/>
      <c r="J64" s="641"/>
      <c r="K64" s="31">
        <f>SUMIF(J21:J52,"KVJUD",K21:K52)</f>
        <v>0</v>
      </c>
      <c r="L64" s="31">
        <f>SUMIF(J21:J52,"KVJUD",L21:L52)</f>
        <v>0</v>
      </c>
      <c r="M64" s="697">
        <f>SUMIF(J21:J52,"KVJUD",M21:M52)</f>
        <v>0</v>
      </c>
      <c r="N64" s="698"/>
      <c r="O64" s="698"/>
      <c r="P64" s="699"/>
      <c r="Q64" s="104">
        <f>SUMIF(J21:J52,"KVJUD",Q21:Q52)</f>
        <v>0</v>
      </c>
      <c r="R64" s="104">
        <f>SUMIF(J21:J52,"KVJUD",R21:R52)</f>
        <v>0</v>
      </c>
    </row>
    <row r="65" spans="1:23" ht="14.25" customHeight="1">
      <c r="A65" s="639" t="s">
        <v>37</v>
      </c>
      <c r="B65" s="640"/>
      <c r="C65" s="640"/>
      <c r="D65" s="640"/>
      <c r="E65" s="640"/>
      <c r="F65" s="640"/>
      <c r="G65" s="640"/>
      <c r="H65" s="640"/>
      <c r="I65" s="640"/>
      <c r="J65" s="641"/>
      <c r="K65" s="31">
        <f>SUMIF(J21:J52,"KT",K21:K52)</f>
        <v>72</v>
      </c>
      <c r="L65" s="31">
        <f>SUMIF(J21:J52,"KT",L21:L52)</f>
        <v>72</v>
      </c>
      <c r="M65" s="697">
        <f>SUMIF(J21:J52,"KT",M21:M52)</f>
        <v>21.6</v>
      </c>
      <c r="N65" s="698"/>
      <c r="O65" s="698"/>
      <c r="P65" s="699"/>
      <c r="Q65" s="104">
        <f>SUMIF(J21:J52,"KT",Q21:Q52)</f>
        <v>0</v>
      </c>
      <c r="R65" s="104">
        <f>SUMIF(J21:J52,"KT",R21:R52)</f>
        <v>0</v>
      </c>
    </row>
    <row r="66" spans="1:23" ht="17.25" customHeight="1" thickBot="1">
      <c r="A66" s="642" t="s">
        <v>16</v>
      </c>
      <c r="B66" s="643"/>
      <c r="C66" s="643"/>
      <c r="D66" s="643"/>
      <c r="E66" s="643"/>
      <c r="F66" s="643"/>
      <c r="G66" s="643"/>
      <c r="H66" s="643"/>
      <c r="I66" s="643"/>
      <c r="J66" s="644"/>
      <c r="K66" s="33">
        <f>SUM(K58,K62)</f>
        <v>517.79999999999995</v>
      </c>
      <c r="L66" s="33">
        <f>SUM(L58,L62)</f>
        <v>517.79999999999995</v>
      </c>
      <c r="M66" s="769">
        <f>SUM(M58,M62)</f>
        <v>619.6</v>
      </c>
      <c r="N66" s="770"/>
      <c r="O66" s="770"/>
      <c r="P66" s="771"/>
      <c r="Q66" s="106">
        <f>SUM(Q58,Q62)</f>
        <v>430.1</v>
      </c>
      <c r="R66" s="106">
        <f>SUM(R58,R62)</f>
        <v>430.1</v>
      </c>
    </row>
    <row r="67" spans="1:23">
      <c r="K67" s="22"/>
      <c r="L67" s="22"/>
      <c r="M67" s="22"/>
      <c r="N67" s="22"/>
      <c r="O67" s="22"/>
      <c r="P67" s="22"/>
      <c r="Q67" s="22"/>
      <c r="R67" s="22"/>
    </row>
    <row r="70" spans="1:23">
      <c r="A70" s="3"/>
      <c r="B70" s="3"/>
      <c r="C70" s="3"/>
      <c r="D70" s="3"/>
      <c r="E70" s="3"/>
      <c r="F70" s="3"/>
      <c r="G70" s="3"/>
      <c r="H70" s="3"/>
      <c r="I70" s="3"/>
      <c r="J70" s="3"/>
      <c r="S70" s="3"/>
      <c r="T70" s="3"/>
      <c r="U70" s="3"/>
      <c r="V70" s="3"/>
      <c r="W70" s="3"/>
    </row>
  </sheetData>
  <mergeCells count="125">
    <mergeCell ref="I38:I43"/>
    <mergeCell ref="E38:E40"/>
    <mergeCell ref="H38:H40"/>
    <mergeCell ref="E47:E48"/>
    <mergeCell ref="F47:F48"/>
    <mergeCell ref="H47:H48"/>
    <mergeCell ref="E34:E35"/>
    <mergeCell ref="F34:F35"/>
    <mergeCell ref="H34:H35"/>
    <mergeCell ref="E41:E42"/>
    <mergeCell ref="F41:F42"/>
    <mergeCell ref="H41:H42"/>
    <mergeCell ref="F37:F40"/>
    <mergeCell ref="A18:A20"/>
    <mergeCell ref="B18:B20"/>
    <mergeCell ref="C18:C20"/>
    <mergeCell ref="D18:D20"/>
    <mergeCell ref="E18:E20"/>
    <mergeCell ref="F18:F20"/>
    <mergeCell ref="G18:G20"/>
    <mergeCell ref="H18:H20"/>
    <mergeCell ref="E14:E15"/>
    <mergeCell ref="F14:F15"/>
    <mergeCell ref="A16:A17"/>
    <mergeCell ref="B16:B17"/>
    <mergeCell ref="C16:C17"/>
    <mergeCell ref="D16:D17"/>
    <mergeCell ref="E16:E17"/>
    <mergeCell ref="F16:F17"/>
    <mergeCell ref="G16:G17"/>
    <mergeCell ref="H16:H17"/>
    <mergeCell ref="I14:I16"/>
    <mergeCell ref="F32:F33"/>
    <mergeCell ref="H32:H33"/>
    <mergeCell ref="F21:F23"/>
    <mergeCell ref="G21:G23"/>
    <mergeCell ref="B29:J29"/>
    <mergeCell ref="D21:D23"/>
    <mergeCell ref="E21:E23"/>
    <mergeCell ref="C32:C33"/>
    <mergeCell ref="G32:G33"/>
    <mergeCell ref="I32:I33"/>
    <mergeCell ref="A59:J59"/>
    <mergeCell ref="A66:J66"/>
    <mergeCell ref="A62:J62"/>
    <mergeCell ref="A63:J63"/>
    <mergeCell ref="A60:J60"/>
    <mergeCell ref="A64:J64"/>
    <mergeCell ref="A65:J65"/>
    <mergeCell ref="C50:J50"/>
    <mergeCell ref="A57:J57"/>
    <mergeCell ref="A58:J58"/>
    <mergeCell ref="A56:K56"/>
    <mergeCell ref="A55:T55"/>
    <mergeCell ref="S51:T51"/>
    <mergeCell ref="B52:J52"/>
    <mergeCell ref="S52:T52"/>
    <mergeCell ref="M62:P62"/>
    <mergeCell ref="M63:P63"/>
    <mergeCell ref="M64:P64"/>
    <mergeCell ref="M65:P65"/>
    <mergeCell ref="M66:P66"/>
    <mergeCell ref="B51:J51"/>
    <mergeCell ref="A53:R53"/>
    <mergeCell ref="A54:S54"/>
    <mergeCell ref="A61:J61"/>
    <mergeCell ref="A3:T3"/>
    <mergeCell ref="A4:T4"/>
    <mergeCell ref="A6:A8"/>
    <mergeCell ref="B6:B8"/>
    <mergeCell ref="C6:C8"/>
    <mergeCell ref="E6:E8"/>
    <mergeCell ref="F6:F8"/>
    <mergeCell ref="S7:S8"/>
    <mergeCell ref="H6:H8"/>
    <mergeCell ref="J6:J8"/>
    <mergeCell ref="D6:D8"/>
    <mergeCell ref="I6:I8"/>
    <mergeCell ref="G6:G8"/>
    <mergeCell ref="S5:T5"/>
    <mergeCell ref="Q6:Q8"/>
    <mergeCell ref="R6:R8"/>
    <mergeCell ref="S6:W6"/>
    <mergeCell ref="T7:W7"/>
    <mergeCell ref="K6:K8"/>
    <mergeCell ref="L6:L8"/>
    <mergeCell ref="S28:T28"/>
    <mergeCell ref="A21:A23"/>
    <mergeCell ref="B21:B23"/>
    <mergeCell ref="C21:C23"/>
    <mergeCell ref="H21:H23"/>
    <mergeCell ref="I21:I23"/>
    <mergeCell ref="A24:A26"/>
    <mergeCell ref="B24:B26"/>
    <mergeCell ref="C24:C26"/>
    <mergeCell ref="D24:D26"/>
    <mergeCell ref="E24:E26"/>
    <mergeCell ref="F24:F26"/>
    <mergeCell ref="G24:G26"/>
    <mergeCell ref="H24:H26"/>
    <mergeCell ref="I24:I26"/>
    <mergeCell ref="S34:S35"/>
    <mergeCell ref="M61:P61"/>
    <mergeCell ref="S1:W1"/>
    <mergeCell ref="E2:S2"/>
    <mergeCell ref="M58:P58"/>
    <mergeCell ref="M59:P59"/>
    <mergeCell ref="M60:P60"/>
    <mergeCell ref="M57:P57"/>
    <mergeCell ref="F43:F46"/>
    <mergeCell ref="H43:H46"/>
    <mergeCell ref="M7:M8"/>
    <mergeCell ref="N7:O7"/>
    <mergeCell ref="P7:P8"/>
    <mergeCell ref="M6:P6"/>
    <mergeCell ref="A9:T9"/>
    <mergeCell ref="A10:T10"/>
    <mergeCell ref="B11:T11"/>
    <mergeCell ref="C12:T12"/>
    <mergeCell ref="A32:A33"/>
    <mergeCell ref="B32:B33"/>
    <mergeCell ref="B30:T30"/>
    <mergeCell ref="C31:T31"/>
    <mergeCell ref="S29:T29"/>
    <mergeCell ref="C28:J28"/>
  </mergeCells>
  <printOptions horizontalCentered="1"/>
  <pageMargins left="0" right="0" top="0.59055118110236227" bottom="0.19685039370078741" header="0" footer="0"/>
  <pageSetup paperSize="9" scale="78"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4 programa</vt:lpstr>
      <vt:lpstr>Lyginamasis variantas</vt:lpstr>
      <vt:lpstr>aiškinamoji lentelė</vt:lpstr>
      <vt:lpstr>'4 programa'!Print_Area</vt:lpstr>
      <vt:lpstr>'aiškinamoji lentelė'!Print_Area</vt:lpstr>
      <vt:lpstr>'Lyginamasis variantas'!Print_Area</vt:lpstr>
      <vt:lpstr>'4 programa'!Print_Titles</vt:lpstr>
      <vt:lpstr>'aiškinamoji lentelė'!Print_Titles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2018-05-30T11:27:56Z</cp:lastPrinted>
  <dcterms:created xsi:type="dcterms:W3CDTF">2007-07-27T10:32:34Z</dcterms:created>
  <dcterms:modified xsi:type="dcterms:W3CDTF">2018-06-11T11:46:59Z</dcterms:modified>
</cp:coreProperties>
</file>