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LUOSNIS\Kmsa\Strateginio planavimo skyrius\SVP PLANAI\2019-2021 SVP\SPRENDIMO PROJEKTAS\SENIŪNAIČIAMS\"/>
    </mc:Choice>
  </mc:AlternateContent>
  <bookViews>
    <workbookView xWindow="30" yWindow="1905" windowWidth="23010" windowHeight="9480"/>
  </bookViews>
  <sheets>
    <sheet name="1 programa" sheetId="14" r:id="rId1"/>
  </sheets>
  <definedNames>
    <definedName name="_xlnm.Print_Area" localSheetId="0">'1 programa'!$A$1:$N$106</definedName>
    <definedName name="_xlnm.Print_Titles" localSheetId="0">'1 programa'!$7:$9</definedName>
  </definedNames>
  <calcPr calcId="162913" fullPrecision="0"/>
</workbook>
</file>

<file path=xl/calcChain.xml><?xml version="1.0" encoding="utf-8"?>
<calcChain xmlns="http://schemas.openxmlformats.org/spreadsheetml/2006/main">
  <c r="H100" i="14" l="1"/>
  <c r="H99" i="14"/>
  <c r="I99" i="14"/>
  <c r="J96" i="14"/>
  <c r="I96" i="14"/>
  <c r="H96" i="14"/>
  <c r="I85" i="14" l="1"/>
  <c r="J85" i="14"/>
  <c r="H85" i="14"/>
  <c r="I82" i="14"/>
  <c r="J82" i="14"/>
  <c r="H82" i="14"/>
  <c r="I67" i="14"/>
  <c r="I68" i="14" s="1"/>
  <c r="J67" i="14"/>
  <c r="J68" i="14" s="1"/>
  <c r="H67" i="14"/>
  <c r="H68" i="14" s="1"/>
  <c r="J59" i="14"/>
  <c r="I59" i="14"/>
  <c r="H59" i="14"/>
  <c r="I39" i="14"/>
  <c r="J39" i="14"/>
  <c r="H39" i="14"/>
  <c r="J105" i="14"/>
  <c r="I105" i="14"/>
  <c r="H105" i="14"/>
  <c r="J104" i="14"/>
  <c r="I104" i="14"/>
  <c r="H104" i="14"/>
  <c r="J103" i="14"/>
  <c r="I103" i="14"/>
  <c r="H103" i="14"/>
  <c r="J102" i="14"/>
  <c r="I102" i="14"/>
  <c r="H102" i="14"/>
  <c r="J100" i="14"/>
  <c r="I100" i="14"/>
  <c r="J99" i="14"/>
  <c r="J98" i="14"/>
  <c r="I98" i="14"/>
  <c r="H98" i="14"/>
  <c r="J97" i="14"/>
  <c r="I97" i="14"/>
  <c r="H97" i="14"/>
  <c r="J87" i="14"/>
  <c r="J88" i="14" s="1"/>
  <c r="I87" i="14"/>
  <c r="H87" i="14"/>
  <c r="H88" i="14" s="1"/>
  <c r="I88" i="14" l="1"/>
  <c r="I60" i="14"/>
  <c r="J60" i="14"/>
  <c r="H60" i="14"/>
  <c r="H89" i="14" s="1"/>
  <c r="H101" i="14"/>
  <c r="I101" i="14"/>
  <c r="J101" i="14"/>
  <c r="I95" i="14"/>
  <c r="I94" i="14" s="1"/>
  <c r="J95" i="14"/>
  <c r="J94" i="14" s="1"/>
  <c r="H95" i="14"/>
  <c r="H94" i="14" s="1"/>
  <c r="H106" i="14" l="1"/>
  <c r="I106" i="14"/>
  <c r="I89" i="14"/>
  <c r="I90" i="14" s="1"/>
  <c r="J89" i="14"/>
  <c r="J90" i="14" s="1"/>
  <c r="J106" i="14"/>
  <c r="H90" i="14"/>
</calcChain>
</file>

<file path=xl/comments1.xml><?xml version="1.0" encoding="utf-8"?>
<comments xmlns="http://schemas.openxmlformats.org/spreadsheetml/2006/main">
  <authors>
    <author>Audra Cepiene</author>
  </authors>
  <commentList>
    <comment ref="E29" authorId="0" shapeId="0">
      <text>
        <r>
          <rPr>
            <b/>
            <sz val="9"/>
            <color indexed="81"/>
            <rFont val="Tahoma"/>
            <family val="2"/>
            <charset val="186"/>
          </rPr>
          <t>P2.1.1.3.</t>
        </r>
        <r>
          <rPr>
            <sz val="9"/>
            <color indexed="81"/>
            <rFont val="Tahoma"/>
            <family val="2"/>
            <charset val="186"/>
          </rPr>
          <t xml:space="preserve"> Vykdant miesto urbanistinę plėtrą rengti atskirų teritorijų perspektyvinio vystymo galimybių studijas ir koncepcijas, apimančias teritorijos vystymą urbanistiniu erdviniu, paveldosauginiu, gamtosauginiu, ekonominiu bei socialiniu požiūriais.</t>
        </r>
        <r>
          <rPr>
            <b/>
            <sz val="9"/>
            <color indexed="81"/>
            <rFont val="Tahoma"/>
            <family val="2"/>
            <charset val="186"/>
          </rPr>
          <t xml:space="preserve">                                                               Rodiklis P</t>
        </r>
        <r>
          <rPr>
            <sz val="9"/>
            <color indexed="81"/>
            <rFont val="Tahoma"/>
            <family val="2"/>
            <charset val="186"/>
          </rPr>
          <t xml:space="preserve">arengtų galimybių studijų skaičius
Parengtų koncepcijų skaičius
</t>
        </r>
      </text>
    </comment>
    <comment ref="D37" authorId="0" shapeId="0">
      <text>
        <r>
          <rPr>
            <b/>
            <sz val="9"/>
            <color indexed="81"/>
            <rFont val="Tahoma"/>
            <family val="2"/>
            <charset val="186"/>
          </rPr>
          <t xml:space="preserve">Detaliųjų ar specialiųjų planų koregavimas ar keitimas pagal savivaldybės poreikį </t>
        </r>
        <r>
          <rPr>
            <sz val="9"/>
            <color indexed="81"/>
            <rFont val="Tahoma"/>
            <family val="2"/>
            <charset val="186"/>
          </rPr>
          <t xml:space="preserve">
2019 m. pagal Žemėtvarkos skyriaus poreikį planuojama pradėti rengti dviejų detaliųjų planų korektūras (2019 m. pradėti viešųjų pirkimų procedūras, 2020 -2021 metais juos parengti), t. y. teritorijos tarp J. Janonio, I. Kanto, Kalvos ir Karklų gatvių detaliojo plano koregavimą sklypui Kalvos g. 4 ir teritorijos tarp Liepų, K. Donelaičio, S. Daukanto gatvių ir Skulptūrų parko detaliojo plano koregavimą žemės sklypui K. Donelaičio g. 6B.
Tokia priemonė yra numatyta Savivaldybės plėtros plane iki 2020 metų. Mes ją eilę metų įsitraukiame į planus. Bet Mantė sakė, kad galėsime pradėti tik pakeitus bendrąjį planą. Mintis buvo – pinigus nusimatyti nuo 2020, o jei BP bus patvirtintas 2019 metais, tai iki metų pabaigos pasidaryti pradinius etapus – pasirinkti teritorijas, kurioms reikia tokių vystymo studijų (gal bus BP sprendiniuose nurodyta), tartis su visuomene, architektais, gal kūrybines dirbtuves organizuoti...
</t>
        </r>
      </text>
    </comment>
    <comment ref="D76" authorId="0" shapeId="0">
      <text>
        <r>
          <rPr>
            <sz val="9"/>
            <color indexed="81"/>
            <rFont val="Tahoma"/>
            <family val="2"/>
            <charset val="186"/>
          </rPr>
          <t xml:space="preserve">Siekiant tinkamai saugoti miesto kultūros paveldą ir remiantis paveldo apsaugos įstatymais, savivaldybėje įkurta ir veikia Klaipėdos m. savivaldybės nekilnojamojo kultūros paveldo vertinimo taryba, kurią sudaro 8 nariai – ekspertai. Ši taryba užtikrina tam tikrą savivaldybės savarankiškumą, sprendžiant kultūros paveldo apsaugos klausimus. Tarybos veikla naudinga tiek kultūros paveldo objektų valdytojams, tiek savivaldybės administracijai, nes nemaža dalis klausimų išsprendžiama vietoje, nevykstant į Kultūros paveldo departamento nekilnojamojo kultūros paveldo vertinimo tarybą. Per metus numatoma surengti 6 vertinimo tarybos posėdžius. </t>
        </r>
      </text>
    </comment>
    <comment ref="E84" authorId="0" shapeId="0">
      <text>
        <r>
          <rPr>
            <b/>
            <sz val="9"/>
            <color indexed="81"/>
            <rFont val="Tahoma"/>
            <family val="2"/>
            <charset val="186"/>
          </rPr>
          <t xml:space="preserve">P.2.4.3.2. </t>
        </r>
        <r>
          <rPr>
            <sz val="9"/>
            <color indexed="81"/>
            <rFont val="Tahoma"/>
            <family val="2"/>
            <charset val="186"/>
          </rPr>
          <t>Vykdant kultūros paveldo prevencinę apsaugą tvarkyti savivaldybės kultūros paveldo objektus, skatinti kultūros paveldo objektų valdytojus ir naudotojus tinkamai prižiūrėti ir naudoti kultūros paveldo objektus</t>
        </r>
      </text>
    </comment>
    <comment ref="E86" authorId="0" shapeId="0">
      <text>
        <r>
          <rPr>
            <b/>
            <sz val="9"/>
            <color indexed="81"/>
            <rFont val="Tahoma"/>
            <family val="2"/>
            <charset val="186"/>
          </rPr>
          <t xml:space="preserve">P2.4.3.3. </t>
        </r>
        <r>
          <rPr>
            <sz val="9"/>
            <color indexed="81"/>
            <rFont val="Tahoma"/>
            <family val="2"/>
            <charset val="186"/>
          </rPr>
          <t xml:space="preserve">
Pagal parengtus techninius projektus sutvarkyti miesto teritorijoje esančius piliakalnius ir istorines miesto kapines</t>
        </r>
      </text>
    </comment>
  </commentList>
</comments>
</file>

<file path=xl/sharedStrings.xml><?xml version="1.0" encoding="utf-8"?>
<sst xmlns="http://schemas.openxmlformats.org/spreadsheetml/2006/main" count="183" uniqueCount="129">
  <si>
    <t>Uždavinio kodas</t>
  </si>
  <si>
    <t>Priemonės požymis</t>
  </si>
  <si>
    <t>Asignavimų valdytojo kodas</t>
  </si>
  <si>
    <t>Finansavimo šaltinis</t>
  </si>
  <si>
    <t>01</t>
  </si>
  <si>
    <t>Iš viso:</t>
  </si>
  <si>
    <t>02</t>
  </si>
  <si>
    <t>Iš viso tikslui:</t>
  </si>
  <si>
    <t>Finansavimo šaltiniai</t>
  </si>
  <si>
    <t>Produkto kriterijaus</t>
  </si>
  <si>
    <t>Pavadinimas</t>
  </si>
  <si>
    <t>Finansavimo šaltinių suvestinė</t>
  </si>
  <si>
    <t>SAVIVALDYBĖS  LĖŠOS, IŠ VISO:</t>
  </si>
  <si>
    <t>KITI ŠALTINIAI, IŠ VISO:</t>
  </si>
  <si>
    <t>IŠ VISO:</t>
  </si>
  <si>
    <t xml:space="preserve"> TIKSLŲ, UŽDAVINIŲ, PRIEMONIŲ, PRIEMONIŲ IŠLAIDŲ IR PRODUKTO KRITERIJŲ SUVESTINĖ</t>
  </si>
  <si>
    <t>Veiklos plano tikslo kodas</t>
  </si>
  <si>
    <t>SB</t>
  </si>
  <si>
    <t>Papriemonės kodas</t>
  </si>
  <si>
    <t>03</t>
  </si>
  <si>
    <t>MIESTO URBANISTINIO PLANAVIMO PROGRAMOS (NR. 01)</t>
  </si>
  <si>
    <t>01 Miesto urbanistinio planavimo programa</t>
  </si>
  <si>
    <t>Užtikrinti kompleksišką ir darnų miesto planavimą</t>
  </si>
  <si>
    <t>4</t>
  </si>
  <si>
    <t xml:space="preserve">B </t>
  </si>
  <si>
    <t>Parengtas detalusis planas, vnt.</t>
  </si>
  <si>
    <t>Parengta planų, vnt.</t>
  </si>
  <si>
    <t>Parengta žemės paėmimo visuomenės poreikiams projektų, vnt.</t>
  </si>
  <si>
    <t>Savivaldybės administracijos GIS programinės įrangos ir informacinių sistemų, veikiančių GIS pagrindu, atnaujinimas, papildymas</t>
  </si>
  <si>
    <t>Atnaujinta duomenų bazių, vnt.</t>
  </si>
  <si>
    <t>Kultūrinės vertės nustatymo objektų dokumentacijos parengimas</t>
  </si>
  <si>
    <t>Informacinio leidinio apie paveldo objektus leidyba</t>
  </si>
  <si>
    <t>Išleistas leidinys, egz.</t>
  </si>
  <si>
    <t>Parengta objektų kultūrinės vertės nustatymo dokumentacija, vnt.</t>
  </si>
  <si>
    <t>Parengta techninių projektų, vnt.</t>
  </si>
  <si>
    <t>Strateginis tikslas 01. Didinti miesto konkurencingumą, kryptingai vystant infrastruktūrą ir sudarant palankias sąlygas verslui</t>
  </si>
  <si>
    <t>Bendrojo plano parengimas</t>
  </si>
  <si>
    <t>P2.2.2.4</t>
  </si>
  <si>
    <t>P2.1.3.2</t>
  </si>
  <si>
    <t>1</t>
  </si>
  <si>
    <t>Suorganizuota paroda, vnt.</t>
  </si>
  <si>
    <t>Geoinformacinių sistemų (GIS) administravimas ir kontrolė:</t>
  </si>
  <si>
    <t>P2.4.3.2</t>
  </si>
  <si>
    <t>Paversta kitomis naudmenomis miško žemės, ha</t>
  </si>
  <si>
    <t>Kultūros paveldo objektų apskaitos, tvarkybos ir sklaidos dokumentacijos parengimas:</t>
  </si>
  <si>
    <t>SB(ŽPL)</t>
  </si>
  <si>
    <t>Detaliųjų ir kitų planų rengimas:</t>
  </si>
  <si>
    <t>Žemės sklypų planų rengimas:</t>
  </si>
  <si>
    <t>Kultūros paveldo sklaida:</t>
  </si>
  <si>
    <t>Suorganizuotas renginys, vnt.</t>
  </si>
  <si>
    <t>Europos kultūros paveldo dienų renginio organizavimas</t>
  </si>
  <si>
    <t>Archeologinių tyrimų vykdymas Klaipėdos miesto teritorijoje</t>
  </si>
  <si>
    <t xml:space="preserve">Miško žemės keitimas kitomis naudmenomis inžinerinės infrastruktūros plėtrai:  </t>
  </si>
  <si>
    <t>tūkst. Eur</t>
  </si>
  <si>
    <t>Parengtas naujas Bendrasis planas, vnt.</t>
  </si>
  <si>
    <t>Topografinėms-inžinerinėms nuotraukoms vykdyti reikalingų išeitinių duomenų išdavimas, atliktų geodezinių darbų kontrolės vykdymas, Klaipėdos miesto žemės kadastro skaitmeninių duomenų įsigijimas</t>
  </si>
  <si>
    <t>Atnaujinta GIS licencijuotų darbo vietų, vnt.</t>
  </si>
  <si>
    <t>Atlikta archeologinių tyrimų, vnt.</t>
  </si>
  <si>
    <t>Atnaujintų topografinių-inžinerinių nuotraukų kokybės tikrinimo programų, vnt.</t>
  </si>
  <si>
    <t>Atskirų žemės sklypų planų ir susijusių dokumentų parengimas</t>
  </si>
  <si>
    <t>2019-ieji metai</t>
  </si>
  <si>
    <t>WebGIS programų sukūrimas ir teminių žemėlapių viešinimas</t>
  </si>
  <si>
    <t>Koreguota techninių projektų, vnt.</t>
  </si>
  <si>
    <t>Žemės sklypo Turgaus g. 24 detaliojo plano keitimas (Šv. Jono bažnyčios detalusis planas)</t>
  </si>
  <si>
    <t>Parengtų programų ir teminių žemėlapių viešinimas pagal poreikį, proc.</t>
  </si>
  <si>
    <t>Kultūros paveldo objektų tvarkybos darbų vykdymas</t>
  </si>
  <si>
    <t>Parengta galimybių studijų, vnt.</t>
  </si>
  <si>
    <t>Pakeistas detalusis planas, vnt.</t>
  </si>
  <si>
    <r>
      <t xml:space="preserve">Savivaldybės biudžeto lėšos </t>
    </r>
    <r>
      <rPr>
        <b/>
        <sz val="10"/>
        <color theme="1"/>
        <rFont val="Times New Roman"/>
        <family val="1"/>
        <charset val="186"/>
      </rPr>
      <t>SB</t>
    </r>
  </si>
  <si>
    <r>
      <t xml:space="preserve">Programų lėšų likučių laikinai laisvos lėšos </t>
    </r>
    <r>
      <rPr>
        <b/>
        <sz val="10"/>
        <color theme="1"/>
        <rFont val="Times New Roman"/>
        <family val="1"/>
        <charset val="186"/>
      </rPr>
      <t>SB(L)</t>
    </r>
  </si>
  <si>
    <r>
      <t xml:space="preserve">Europos Sąjungos paramos lėšos </t>
    </r>
    <r>
      <rPr>
        <b/>
        <sz val="10"/>
        <color theme="1"/>
        <rFont val="Times New Roman"/>
        <family val="1"/>
        <charset val="186"/>
      </rPr>
      <t>ES</t>
    </r>
  </si>
  <si>
    <r>
      <t xml:space="preserve">Žemės pardavimų likučio lėšos </t>
    </r>
    <r>
      <rPr>
        <b/>
        <sz val="10"/>
        <color theme="1"/>
        <rFont val="Times New Roman"/>
        <family val="1"/>
        <charset val="186"/>
      </rPr>
      <t>SB(ŽPL)</t>
    </r>
  </si>
  <si>
    <r>
      <t xml:space="preserve">Klaipėdos valstybinio jūrų uosto lėšos </t>
    </r>
    <r>
      <rPr>
        <b/>
        <sz val="10"/>
        <color theme="1"/>
        <rFont val="Times New Roman"/>
        <family val="1"/>
        <charset val="186"/>
      </rPr>
      <t>KVJUD</t>
    </r>
  </si>
  <si>
    <r>
      <t xml:space="preserve">Kiti finansavimo šaltiniai </t>
    </r>
    <r>
      <rPr>
        <b/>
        <sz val="10"/>
        <color theme="1"/>
        <rFont val="Times New Roman"/>
        <family val="1"/>
        <charset val="186"/>
      </rPr>
      <t>Kt</t>
    </r>
  </si>
  <si>
    <r>
      <t xml:space="preserve">Valstybės biudžeto lėšos </t>
    </r>
    <r>
      <rPr>
        <b/>
        <sz val="10"/>
        <color theme="1"/>
        <rFont val="Times New Roman"/>
        <family val="1"/>
        <charset val="186"/>
      </rPr>
      <t>LRVB</t>
    </r>
  </si>
  <si>
    <t>Kultūros paveldo objektų tvarkyba:</t>
  </si>
  <si>
    <t>Kompensacijų išmokėjimas už visuomenės poreikiams paimtą turtą ir turto įsigijimas infrastruktūros plėtrai:</t>
  </si>
  <si>
    <t>Teritorijos prie Labrenciškių g. ir Medelyno g. detaliojo plano, patvirtinto Klaipėdos miesto savivaldybės tarybos 2005 m. gruodžio 22 d. sprendimu Nr. T2-417, koregavimas</t>
  </si>
  <si>
    <t>Žemės visuomenės poreikiams paėmimas ir turto įsigijimas inžinerinės infrastruktūros plėtrai:</t>
  </si>
  <si>
    <t>Savivaldybės biudžetas, iš jo:</t>
  </si>
  <si>
    <t xml:space="preserve">Sutvarkyta kultūros paveldo objektų, vnt. </t>
  </si>
  <si>
    <t>2020-ųjų metų lėšų projektas</t>
  </si>
  <si>
    <t>2020-ieji metai</t>
  </si>
  <si>
    <t>Išmokėta kompensacijų projektams, vnt.</t>
  </si>
  <si>
    <r>
      <t xml:space="preserve">Europos Sąjungos paramos lėšos, kurios įtrauktos į Savivaldybės biudžetą </t>
    </r>
    <r>
      <rPr>
        <b/>
        <sz val="10"/>
        <color theme="1"/>
        <rFont val="Times New Roman"/>
        <family val="1"/>
        <charset val="186"/>
      </rPr>
      <t>SB(ES)</t>
    </r>
  </si>
  <si>
    <t>Parengtas specialusis planas, vnt.</t>
  </si>
  <si>
    <t>Parengta schema, vnt.</t>
  </si>
  <si>
    <t>Įvykdyta paslauga, vnt.</t>
  </si>
  <si>
    <r>
      <t xml:space="preserve">Valstybės biudžeto specialiosios tikslinės dotacijos lėšos </t>
    </r>
    <r>
      <rPr>
        <b/>
        <sz val="10"/>
        <color theme="1"/>
        <rFont val="Times New Roman"/>
        <family val="1"/>
        <charset val="186"/>
      </rPr>
      <t>SB(VB)</t>
    </r>
  </si>
  <si>
    <t xml:space="preserve">Leidinio apie Klaipėdos miesto architektūrą ir urbanistiką išleidimas ir architektūrinės parodos organizavimas </t>
  </si>
  <si>
    <t xml:space="preserve">Atskirų teritorijų perspektyvinio vystymo galimybių studijų rengimas </t>
  </si>
  <si>
    <t xml:space="preserve">Žemės sklypo Taikos pr. 54 detaliojo plano, patvirtinto Klaipėdos miesto savivaldybės tarybos 2007-08-02 sprendimu Nr. T2-252 koregavimas </t>
  </si>
  <si>
    <t xml:space="preserve">Klaipėdos Senamiesčio ir Naujamiesčio erdvių ir pastatų fasadų dekoratyvinio apšvietimo schemos parengimas </t>
  </si>
  <si>
    <t xml:space="preserve">Antrojo pasaulinio karo pakrantės, priešlėktuvinės gynybos baterijų sutvarkymo techninio projekto parengimas </t>
  </si>
  <si>
    <t>SB(L)</t>
  </si>
  <si>
    <t>Klaipėdos miesto piliakalnių sutvarkymas</t>
  </si>
  <si>
    <t>Parengta detaliojo plano korektūra, vnt.</t>
  </si>
  <si>
    <t xml:space="preserve"> </t>
  </si>
  <si>
    <t>1. Garažų Didžioji Vandens g. 28 B;</t>
  </si>
  <si>
    <t>2. Kūlių Vartų g. 5A;</t>
  </si>
  <si>
    <t>3. Danės g. 6, Gluosnių skg. 6 ir Bangų g. 11;</t>
  </si>
  <si>
    <t>4. LEZ teritorijoje esantys 4 sklypai;</t>
  </si>
  <si>
    <t xml:space="preserve">Rytinės dalies B teritorijos (tarp Pajūrio g., kelio A13, Liepų g. ir Danės g.) susisiekimo infrastruktūros vystymo specialiojo plano parengimas </t>
  </si>
  <si>
    <t>Sąnaudų ir naudos analizės rengimas ir paimamo turto vertės nustatymas, žemės paėmimo visuomenės poreikiams projektų rengimas: 1. Pylimo g. rekonstruoti; 2. Bastionų komplekso (Jono kalnelio) apsaugai; 3. Bastionų g. tiesti; 4. Laisvosios ekonominės zonos (LEZ) teritorijai atlaisvinti; 5. Naujajai Uosto g. rekonstruoti; 6. Pilies g. rekonstruoti</t>
  </si>
  <si>
    <t>Klaipėdos miesto savivaldybės miesto urbanistinio planavimo programos (Nr. 01) aprašymo                                       priedas</t>
  </si>
  <si>
    <t>Kvartalo prie Kosmonautų g. tęsinio (Šiaurės prospekto) iki Pievų g. ir Rokiškio g. detaliojo plano, patvirtinto Klaipėdos miesto tarybos 1999-04-01 sprendimu, Nr. 54, koregavimas</t>
  </si>
  <si>
    <t>Klaipėdos miesto rytinės dalies A teritorijos susisiekimo infrastruktūros vystymo specialiojo plano, patvirtinto Klaipėdos miesto savivaldybės administracijos direktoriaus 2015 m. spalio 12 d. įsakymu Nr. AD1-2997, koregavimas</t>
  </si>
  <si>
    <t>2021-ųjų metų lėšų projektas</t>
  </si>
  <si>
    <t>2021-ieji metai</t>
  </si>
  <si>
    <t>2019-ųjų metų asignavimų planas</t>
  </si>
  <si>
    <t>Parengtas ir išleistas leidinys, egz.</t>
  </si>
  <si>
    <t>Pagaminta ir pakabinta bendrojo plano stendų, vnt.</t>
  </si>
  <si>
    <t>Atlikta ekspertizių, vnt.</t>
  </si>
  <si>
    <t>Pakoreguota teritorijų planavimo dokumentų, vnt</t>
  </si>
  <si>
    <t>P2.1.1.3</t>
  </si>
  <si>
    <t>7. Pilies g. 2</t>
  </si>
  <si>
    <t>Smiltynėje dviračių ir pėsčiųjų tako rekonstrukcijai</t>
  </si>
  <si>
    <t>Klaipėdos m. savivaldybės nekilnojamojo kultūros paveldo vertinimo tarybos ekspertų paslaugų pirkimas</t>
  </si>
  <si>
    <t>Surengta posėdžių, vnt.</t>
  </si>
  <si>
    <t>Architektūros rūmų ekspertizių paslaugų įsigijimas</t>
  </si>
  <si>
    <t>Karinių paveldo objektų ženklinimas Klaipėdos miesto teritorijoje</t>
  </si>
  <si>
    <t xml:space="preserve">Detaliųjų ar specialiųjų planų koregavimas ar keitimas </t>
  </si>
  <si>
    <t xml:space="preserve">Iš viso programai: </t>
  </si>
  <si>
    <t xml:space="preserve">5. Žemės sklypas tarp Klemiškės ir Tilžės g. </t>
  </si>
  <si>
    <t>6. Naujoji Uosto g. 5;</t>
  </si>
  <si>
    <t>LRVB</t>
  </si>
  <si>
    <r>
      <t xml:space="preserve">2019–2021 M. KLAIPĖDOS MIESTO SAVIVALDYBĖS </t>
    </r>
    <r>
      <rPr>
        <b/>
        <sz val="11"/>
        <rFont val="Times New Roman"/>
        <family val="1"/>
        <charset val="186"/>
      </rPr>
      <t xml:space="preserve">            </t>
    </r>
  </si>
  <si>
    <t>Planavimo dokumetų viešinimas ir sklaida            (2020 m. numatoma įgyvendinti rinkodaros priemones, skirtas Bendrojo plano viešinimui)</t>
  </si>
  <si>
    <t>I, P2.4.3.3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</si>
</sst>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0"/>
      <name val="Arial"/>
      <charset val="186"/>
    </font>
    <font>
      <sz val="10"/>
      <name val="Times New Roman"/>
      <family val="1"/>
      <charset val="186"/>
    </font>
    <font>
      <sz val="12"/>
      <name val="Times New Roman"/>
      <family val="1"/>
      <charset val="186"/>
    </font>
    <font>
      <b/>
      <sz val="10"/>
      <name val="Times New Roman"/>
      <family val="1"/>
      <charset val="186"/>
    </font>
    <font>
      <sz val="10"/>
      <name val="Arial"/>
      <family val="2"/>
      <charset val="186"/>
    </font>
    <font>
      <sz val="9"/>
      <color indexed="81"/>
      <name val="Tahoma"/>
      <family val="2"/>
      <charset val="186"/>
    </font>
    <font>
      <b/>
      <sz val="9"/>
      <color indexed="81"/>
      <name val="Tahoma"/>
      <family val="2"/>
      <charset val="186"/>
    </font>
    <font>
      <sz val="10"/>
      <color theme="1"/>
      <name val="Times New Roman"/>
      <family val="1"/>
      <charset val="186"/>
    </font>
    <font>
      <sz val="10"/>
      <color theme="1"/>
      <name val="Arial"/>
      <family val="2"/>
      <charset val="186"/>
    </font>
    <font>
      <b/>
      <sz val="9"/>
      <color theme="1"/>
      <name val="Times New Roman"/>
      <family val="1"/>
      <charset val="186"/>
    </font>
    <font>
      <b/>
      <sz val="10"/>
      <color theme="1"/>
      <name val="Times New Roman"/>
      <family val="1"/>
      <charset val="186"/>
    </font>
    <font>
      <sz val="9"/>
      <color theme="1"/>
      <name val="Times New Roman"/>
      <family val="1"/>
      <charset val="186"/>
    </font>
    <font>
      <b/>
      <sz val="10"/>
      <color theme="1"/>
      <name val="Times New Roman"/>
      <family val="1"/>
      <charset val="204"/>
    </font>
    <font>
      <sz val="10"/>
      <color theme="1"/>
      <name val="Arial"/>
      <family val="2"/>
      <charset val="186"/>
    </font>
    <font>
      <i/>
      <sz val="10"/>
      <color theme="1"/>
      <name val="Times New Roman"/>
      <family val="1"/>
      <charset val="186"/>
    </font>
    <font>
      <sz val="7"/>
      <color theme="1"/>
      <name val="Times New Roman"/>
      <family val="1"/>
      <charset val="186"/>
    </font>
    <font>
      <b/>
      <sz val="10"/>
      <color theme="1"/>
      <name val="Arial"/>
      <family val="2"/>
      <charset val="186"/>
    </font>
    <font>
      <sz val="11"/>
      <name val="Times New Roman"/>
      <family val="1"/>
      <charset val="186"/>
    </font>
    <font>
      <b/>
      <sz val="11"/>
      <name val="Times New Roman"/>
      <family val="1"/>
      <charset val="186"/>
    </font>
    <font>
      <i/>
      <sz val="10"/>
      <name val="Times New Roman"/>
      <family val="1"/>
      <charset val="186"/>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C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top/>
      <bottom style="hair">
        <color indexed="64"/>
      </bottom>
      <diagonal/>
    </border>
    <border>
      <left/>
      <right style="thin">
        <color indexed="64"/>
      </right>
      <top style="medium">
        <color indexed="64"/>
      </top>
      <bottom/>
      <diagonal/>
    </border>
  </borders>
  <cellStyleXfs count="2">
    <xf numFmtId="0" fontId="0" fillId="0" borderId="0"/>
    <xf numFmtId="0" fontId="4" fillId="0" borderId="0"/>
  </cellStyleXfs>
  <cellXfs count="499">
    <xf numFmtId="0" fontId="0" fillId="0" borderId="0" xfId="0"/>
    <xf numFmtId="165" fontId="1" fillId="6" borderId="4" xfId="0" applyNumberFormat="1" applyFont="1" applyFill="1" applyBorder="1" applyAlignment="1">
      <alignment horizontal="center" vertical="top"/>
    </xf>
    <xf numFmtId="3" fontId="1" fillId="6" borderId="7" xfId="0" applyNumberFormat="1" applyFont="1" applyFill="1" applyBorder="1" applyAlignment="1">
      <alignment vertical="top" wrapText="1"/>
    </xf>
    <xf numFmtId="165" fontId="1" fillId="6" borderId="30" xfId="0" applyNumberFormat="1" applyFont="1" applyFill="1" applyBorder="1" applyAlignment="1">
      <alignment horizontal="center" vertical="top"/>
    </xf>
    <xf numFmtId="3" fontId="1" fillId="6" borderId="11" xfId="0" applyNumberFormat="1" applyFont="1" applyFill="1" applyBorder="1" applyAlignment="1">
      <alignment horizontal="center" vertical="top"/>
    </xf>
    <xf numFmtId="3" fontId="1" fillId="6" borderId="26" xfId="0" applyNumberFormat="1" applyFont="1" applyFill="1" applyBorder="1" applyAlignment="1">
      <alignment horizontal="center" vertical="top"/>
    </xf>
    <xf numFmtId="3" fontId="1" fillId="6" borderId="1" xfId="0" applyNumberFormat="1" applyFont="1" applyFill="1" applyBorder="1" applyAlignment="1">
      <alignment horizontal="center" vertical="top"/>
    </xf>
    <xf numFmtId="0" fontId="1" fillId="6" borderId="27" xfId="0" applyFont="1" applyFill="1" applyBorder="1" applyAlignment="1">
      <alignment horizontal="left" vertical="top" wrapText="1"/>
    </xf>
    <xf numFmtId="1" fontId="1" fillId="3" borderId="34" xfId="0" applyNumberFormat="1" applyFont="1" applyFill="1" applyBorder="1" applyAlignment="1">
      <alignment horizontal="center" vertical="top" wrapText="1"/>
    </xf>
    <xf numFmtId="1" fontId="1" fillId="6" borderId="26" xfId="0" applyNumberFormat="1" applyFont="1" applyFill="1" applyBorder="1" applyAlignment="1">
      <alignment horizontal="center" vertical="top" wrapText="1"/>
    </xf>
    <xf numFmtId="1" fontId="1" fillId="6" borderId="14" xfId="0" applyNumberFormat="1" applyFont="1" applyFill="1" applyBorder="1" applyAlignment="1">
      <alignment horizontal="center" vertical="top" wrapText="1"/>
    </xf>
    <xf numFmtId="165" fontId="1" fillId="6" borderId="48" xfId="0" applyNumberFormat="1" applyFont="1" applyFill="1" applyBorder="1" applyAlignment="1">
      <alignment vertical="top" wrapText="1"/>
    </xf>
    <xf numFmtId="0" fontId="7" fillId="6" borderId="30" xfId="0" applyFont="1" applyFill="1" applyBorder="1" applyAlignment="1">
      <alignment horizontal="center" vertical="top"/>
    </xf>
    <xf numFmtId="165" fontId="7" fillId="6" borderId="30" xfId="0" applyNumberFormat="1" applyFont="1" applyFill="1" applyBorder="1" applyAlignment="1">
      <alignment horizontal="center" vertical="top"/>
    </xf>
    <xf numFmtId="0" fontId="1" fillId="6" borderId="35" xfId="0" applyFont="1" applyFill="1" applyBorder="1" applyAlignment="1">
      <alignment horizontal="left" vertical="top" wrapText="1"/>
    </xf>
    <xf numFmtId="0" fontId="7" fillId="0" borderId="0" xfId="0" applyFont="1" applyAlignment="1">
      <alignment vertical="top"/>
    </xf>
    <xf numFmtId="0" fontId="7" fillId="0" borderId="0" xfId="0" applyFont="1" applyBorder="1" applyAlignment="1">
      <alignment vertical="top"/>
    </xf>
    <xf numFmtId="0" fontId="7" fillId="0" borderId="0" xfId="0" applyFont="1" applyAlignment="1">
      <alignment vertical="center"/>
    </xf>
    <xf numFmtId="0" fontId="7" fillId="0" borderId="0" xfId="0" applyNumberFormat="1" applyFont="1" applyAlignment="1">
      <alignment vertical="top"/>
    </xf>
    <xf numFmtId="0" fontId="7" fillId="0" borderId="0" xfId="0" applyFont="1" applyAlignment="1">
      <alignment horizontal="center" vertical="top"/>
    </xf>
    <xf numFmtId="0" fontId="7" fillId="0" borderId="64" xfId="0" applyFont="1" applyBorder="1" applyAlignment="1">
      <alignment horizontal="center" vertical="center" textRotation="90"/>
    </xf>
    <xf numFmtId="0" fontId="7" fillId="0" borderId="2" xfId="0" applyFont="1" applyBorder="1" applyAlignment="1">
      <alignment horizontal="center" vertical="center" textRotation="90"/>
    </xf>
    <xf numFmtId="0" fontId="13" fillId="0" borderId="0" xfId="0" applyFont="1"/>
    <xf numFmtId="49" fontId="10" fillId="9" borderId="10" xfId="0" applyNumberFormat="1" applyFont="1" applyFill="1" applyBorder="1" applyAlignment="1">
      <alignment horizontal="center" vertical="top" wrapText="1"/>
    </xf>
    <xf numFmtId="49" fontId="10" fillId="9" borderId="10" xfId="0" applyNumberFormat="1" applyFont="1" applyFill="1" applyBorder="1" applyAlignment="1">
      <alignment horizontal="center" vertical="top"/>
    </xf>
    <xf numFmtId="49" fontId="10" fillId="2" borderId="1" xfId="0" applyNumberFormat="1" applyFont="1" applyFill="1" applyBorder="1" applyAlignment="1">
      <alignment horizontal="center" vertical="top"/>
    </xf>
    <xf numFmtId="3" fontId="10" fillId="6" borderId="34" xfId="0" applyNumberFormat="1" applyFont="1" applyFill="1" applyBorder="1" applyAlignment="1">
      <alignment horizontal="center" vertical="top"/>
    </xf>
    <xf numFmtId="165" fontId="7" fillId="6" borderId="16" xfId="0" applyNumberFormat="1" applyFont="1" applyFill="1" applyBorder="1" applyAlignment="1">
      <alignment horizontal="center" vertical="top"/>
    </xf>
    <xf numFmtId="165" fontId="7" fillId="6" borderId="4" xfId="0" applyNumberFormat="1" applyFont="1" applyFill="1" applyBorder="1" applyAlignment="1">
      <alignment horizontal="center" vertical="top"/>
    </xf>
    <xf numFmtId="165" fontId="7" fillId="6" borderId="0" xfId="0" applyNumberFormat="1" applyFont="1" applyFill="1" applyBorder="1" applyAlignment="1">
      <alignment horizontal="center" vertical="top"/>
    </xf>
    <xf numFmtId="0" fontId="7" fillId="0" borderId="0" xfId="0" applyFont="1" applyFill="1" applyBorder="1" applyAlignment="1">
      <alignment vertical="top"/>
    </xf>
    <xf numFmtId="165" fontId="7" fillId="6" borderId="18" xfId="0" applyNumberFormat="1" applyFont="1" applyFill="1" applyBorder="1" applyAlignment="1">
      <alignment horizontal="center" vertical="top"/>
    </xf>
    <xf numFmtId="165" fontId="7" fillId="6" borderId="56" xfId="0" applyNumberFormat="1" applyFont="1" applyFill="1" applyBorder="1" applyAlignment="1">
      <alignment horizontal="center" vertical="top"/>
    </xf>
    <xf numFmtId="0" fontId="7" fillId="6" borderId="56" xfId="0" applyFont="1" applyFill="1" applyBorder="1" applyAlignment="1">
      <alignment horizontal="center" vertical="top" wrapText="1"/>
    </xf>
    <xf numFmtId="164" fontId="7" fillId="0" borderId="0" xfId="0" applyNumberFormat="1" applyFont="1" applyBorder="1" applyAlignment="1">
      <alignment vertical="top"/>
    </xf>
    <xf numFmtId="165" fontId="7" fillId="0" borderId="18" xfId="0" applyNumberFormat="1" applyFont="1" applyBorder="1" applyAlignment="1">
      <alignment horizontal="center" vertical="top"/>
    </xf>
    <xf numFmtId="3" fontId="7" fillId="6" borderId="30" xfId="0" applyNumberFormat="1" applyFont="1" applyFill="1" applyBorder="1" applyAlignment="1">
      <alignment horizontal="center" vertical="top"/>
    </xf>
    <xf numFmtId="3" fontId="7" fillId="6" borderId="7" xfId="0" applyNumberFormat="1" applyFont="1" applyFill="1" applyBorder="1" applyAlignment="1">
      <alignment vertical="top" wrapText="1"/>
    </xf>
    <xf numFmtId="3" fontId="7" fillId="6" borderId="34" xfId="0" applyNumberFormat="1" applyFont="1" applyFill="1" applyBorder="1" applyAlignment="1">
      <alignment horizontal="center" vertical="top"/>
    </xf>
    <xf numFmtId="3" fontId="7" fillId="6" borderId="11" xfId="0" applyNumberFormat="1" applyFont="1" applyFill="1" applyBorder="1" applyAlignment="1">
      <alignment horizontal="center" vertical="top"/>
    </xf>
    <xf numFmtId="3" fontId="7" fillId="6" borderId="39" xfId="0" applyNumberFormat="1" applyFont="1" applyFill="1" applyBorder="1" applyAlignment="1">
      <alignment horizontal="center" vertical="top"/>
    </xf>
    <xf numFmtId="3" fontId="7" fillId="6" borderId="27" xfId="0" applyNumberFormat="1" applyFont="1" applyFill="1" applyBorder="1" applyAlignment="1">
      <alignment vertical="top" wrapText="1"/>
    </xf>
    <xf numFmtId="3" fontId="7" fillId="6" borderId="26" xfId="0" applyNumberFormat="1" applyFont="1" applyFill="1" applyBorder="1" applyAlignment="1">
      <alignment horizontal="center" vertical="top"/>
    </xf>
    <xf numFmtId="3" fontId="7" fillId="3" borderId="14" xfId="0" applyNumberFormat="1" applyFont="1" applyFill="1" applyBorder="1" applyAlignment="1">
      <alignment horizontal="center" vertical="top"/>
    </xf>
    <xf numFmtId="3" fontId="7" fillId="3" borderId="61" xfId="0" applyNumberFormat="1" applyFont="1" applyFill="1" applyBorder="1" applyAlignment="1">
      <alignment horizontal="left" vertical="top" wrapText="1"/>
    </xf>
    <xf numFmtId="3" fontId="7" fillId="3" borderId="58" xfId="0" applyNumberFormat="1" applyFont="1" applyFill="1" applyBorder="1" applyAlignment="1">
      <alignment horizontal="center" vertical="top"/>
    </xf>
    <xf numFmtId="3" fontId="7" fillId="3" borderId="11" xfId="0" applyNumberFormat="1" applyFont="1" applyFill="1" applyBorder="1" applyAlignment="1">
      <alignment horizontal="center" vertical="top"/>
    </xf>
    <xf numFmtId="0" fontId="7" fillId="6" borderId="56" xfId="0" applyFont="1" applyFill="1" applyBorder="1" applyAlignment="1">
      <alignment horizontal="center" vertical="top"/>
    </xf>
    <xf numFmtId="49" fontId="10" fillId="2" borderId="42" xfId="0" applyNumberFormat="1" applyFont="1" applyFill="1" applyBorder="1" applyAlignment="1">
      <alignment horizontal="center" vertical="top"/>
    </xf>
    <xf numFmtId="165" fontId="10" fillId="2" borderId="37" xfId="0" applyNumberFormat="1" applyFont="1" applyFill="1" applyBorder="1" applyAlignment="1">
      <alignment horizontal="center" vertical="top"/>
    </xf>
    <xf numFmtId="49" fontId="10" fillId="9" borderId="32" xfId="0" applyNumberFormat="1" applyFont="1" applyFill="1" applyBorder="1" applyAlignment="1">
      <alignment horizontal="center" vertical="top"/>
    </xf>
    <xf numFmtId="49" fontId="10" fillId="2" borderId="3" xfId="0" applyNumberFormat="1" applyFont="1" applyFill="1" applyBorder="1" applyAlignment="1">
      <alignment horizontal="center" vertical="top"/>
    </xf>
    <xf numFmtId="49" fontId="10" fillId="0" borderId="22" xfId="0" applyNumberFormat="1" applyFont="1" applyBorder="1" applyAlignment="1">
      <alignment horizontal="center" vertical="top"/>
    </xf>
    <xf numFmtId="0" fontId="10" fillId="3" borderId="6" xfId="0" applyFont="1" applyFill="1" applyBorder="1" applyAlignment="1">
      <alignment horizontal="left" vertical="top" wrapText="1"/>
    </xf>
    <xf numFmtId="3" fontId="10" fillId="3" borderId="22" xfId="0" applyNumberFormat="1" applyFont="1" applyFill="1" applyBorder="1" applyAlignment="1">
      <alignment horizontal="center" vertical="top" wrapText="1"/>
    </xf>
    <xf numFmtId="3" fontId="7" fillId="6" borderId="14" xfId="0" applyNumberFormat="1" applyFont="1" applyFill="1" applyBorder="1" applyAlignment="1">
      <alignment horizontal="center" vertical="top"/>
    </xf>
    <xf numFmtId="0" fontId="7" fillId="0" borderId="18" xfId="0" applyFont="1" applyFill="1" applyBorder="1" applyAlignment="1">
      <alignment horizontal="center" vertical="top"/>
    </xf>
    <xf numFmtId="0" fontId="7" fillId="6" borderId="30" xfId="0" applyFont="1" applyFill="1" applyBorder="1" applyAlignment="1">
      <alignment vertical="top" wrapText="1"/>
    </xf>
    <xf numFmtId="49" fontId="10" fillId="9" borderId="33" xfId="0" applyNumberFormat="1" applyFont="1" applyFill="1" applyBorder="1" applyAlignment="1">
      <alignment horizontal="center" vertical="top"/>
    </xf>
    <xf numFmtId="165" fontId="10" fillId="2" borderId="19" xfId="0" applyNumberFormat="1" applyFont="1" applyFill="1" applyBorder="1" applyAlignment="1">
      <alignment horizontal="center" vertical="top"/>
    </xf>
    <xf numFmtId="0" fontId="8" fillId="0" borderId="0" xfId="0" applyFont="1" applyBorder="1" applyAlignment="1">
      <alignment vertical="top" wrapText="1"/>
    </xf>
    <xf numFmtId="0" fontId="9" fillId="8" borderId="24" xfId="0" applyFont="1" applyFill="1" applyBorder="1" applyAlignment="1">
      <alignment horizontal="center" vertical="top"/>
    </xf>
    <xf numFmtId="165" fontId="10" fillId="8" borderId="37" xfId="0" applyNumberFormat="1" applyFont="1" applyFill="1" applyBorder="1" applyAlignment="1">
      <alignment horizontal="center" vertical="top"/>
    </xf>
    <xf numFmtId="165" fontId="10" fillId="9" borderId="19" xfId="0" applyNumberFormat="1" applyFont="1" applyFill="1" applyBorder="1" applyAlignment="1">
      <alignment horizontal="center" vertical="top"/>
    </xf>
    <xf numFmtId="49" fontId="10" fillId="4" borderId="32" xfId="0" applyNumberFormat="1" applyFont="1" applyFill="1" applyBorder="1" applyAlignment="1">
      <alignment horizontal="center" vertical="top"/>
    </xf>
    <xf numFmtId="165" fontId="10" fillId="4" borderId="37" xfId="0" applyNumberFormat="1" applyFont="1" applyFill="1" applyBorder="1" applyAlignment="1">
      <alignment horizontal="center" vertical="top"/>
    </xf>
    <xf numFmtId="0" fontId="7" fillId="0" borderId="0" xfId="0" applyFont="1" applyFill="1" applyAlignment="1">
      <alignment vertical="top"/>
    </xf>
    <xf numFmtId="0" fontId="7" fillId="3" borderId="0" xfId="0" applyFont="1" applyFill="1" applyAlignment="1">
      <alignment vertical="top"/>
    </xf>
    <xf numFmtId="49" fontId="10" fillId="0" borderId="0" xfId="0" applyNumberFormat="1" applyFont="1" applyFill="1" applyBorder="1" applyAlignment="1">
      <alignment horizontal="center" vertical="top" wrapText="1"/>
    </xf>
    <xf numFmtId="0" fontId="7" fillId="0" borderId="0" xfId="0" applyFont="1" applyFill="1" applyBorder="1" applyAlignment="1">
      <alignment horizontal="center" vertical="top"/>
    </xf>
    <xf numFmtId="0" fontId="10" fillId="0" borderId="5" xfId="0" applyFont="1" applyBorder="1" applyAlignment="1">
      <alignment horizontal="center" vertical="center" wrapText="1"/>
    </xf>
    <xf numFmtId="164" fontId="7" fillId="0" borderId="0" xfId="0" applyNumberFormat="1" applyFont="1" applyAlignment="1">
      <alignment vertical="top"/>
    </xf>
    <xf numFmtId="165" fontId="7" fillId="0" borderId="0" xfId="0" applyNumberFormat="1" applyFont="1" applyAlignment="1">
      <alignment vertical="top"/>
    </xf>
    <xf numFmtId="3" fontId="7" fillId="0" borderId="0" xfId="0" applyNumberFormat="1" applyFont="1" applyAlignment="1">
      <alignment vertical="top"/>
    </xf>
    <xf numFmtId="3" fontId="1" fillId="6" borderId="0" xfId="0" applyNumberFormat="1" applyFont="1" applyFill="1" applyBorder="1" applyAlignment="1">
      <alignment horizontal="center" vertical="top"/>
    </xf>
    <xf numFmtId="165" fontId="10" fillId="4" borderId="5" xfId="0" applyNumberFormat="1" applyFont="1" applyFill="1" applyBorder="1" applyAlignment="1">
      <alignment horizontal="center" vertical="top"/>
    </xf>
    <xf numFmtId="165" fontId="7" fillId="8" borderId="18" xfId="0" applyNumberFormat="1" applyFont="1" applyFill="1" applyBorder="1" applyAlignment="1">
      <alignment horizontal="center" vertical="top"/>
    </xf>
    <xf numFmtId="165" fontId="10" fillId="4" borderId="18" xfId="0" applyNumberFormat="1" applyFont="1" applyFill="1" applyBorder="1" applyAlignment="1">
      <alignment horizontal="center" vertical="top"/>
    </xf>
    <xf numFmtId="1" fontId="7" fillId="3" borderId="13" xfId="0" applyNumberFormat="1" applyFont="1" applyFill="1" applyBorder="1" applyAlignment="1">
      <alignment horizontal="center" vertical="top" wrapText="1"/>
    </xf>
    <xf numFmtId="1" fontId="7" fillId="6" borderId="15" xfId="0" applyNumberFormat="1" applyFont="1" applyFill="1" applyBorder="1" applyAlignment="1">
      <alignment horizontal="center" vertical="top" wrapText="1"/>
    </xf>
    <xf numFmtId="1" fontId="7" fillId="6" borderId="13" xfId="0" applyNumberFormat="1" applyFont="1" applyFill="1" applyBorder="1" applyAlignment="1">
      <alignment horizontal="center" vertical="top" wrapText="1"/>
    </xf>
    <xf numFmtId="1" fontId="1" fillId="3" borderId="31" xfId="0" applyNumberFormat="1" applyFont="1" applyFill="1" applyBorder="1" applyAlignment="1">
      <alignment horizontal="center" vertical="top" wrapText="1"/>
    </xf>
    <xf numFmtId="1" fontId="1" fillId="6" borderId="49" xfId="0" applyNumberFormat="1" applyFont="1" applyFill="1" applyBorder="1" applyAlignment="1">
      <alignment horizontal="center" vertical="top" wrapText="1"/>
    </xf>
    <xf numFmtId="1" fontId="1" fillId="6" borderId="0" xfId="0" applyNumberFormat="1" applyFont="1" applyFill="1" applyBorder="1" applyAlignment="1">
      <alignment horizontal="center" vertical="top" wrapText="1"/>
    </xf>
    <xf numFmtId="49" fontId="10" fillId="2" borderId="20" xfId="0" applyNumberFormat="1" applyFont="1" applyFill="1" applyBorder="1" applyAlignment="1">
      <alignment horizontal="center" vertical="top"/>
    </xf>
    <xf numFmtId="0" fontId="7" fillId="6" borderId="6" xfId="0" applyFont="1" applyFill="1" applyBorder="1" applyAlignment="1">
      <alignment horizontal="left" vertical="top" wrapText="1"/>
    </xf>
    <xf numFmtId="165" fontId="10" fillId="8" borderId="55" xfId="0" applyNumberFormat="1" applyFont="1" applyFill="1" applyBorder="1" applyAlignment="1">
      <alignment horizontal="center" vertical="top"/>
    </xf>
    <xf numFmtId="3" fontId="7" fillId="6" borderId="15" xfId="0" applyNumberFormat="1" applyFont="1" applyFill="1" applyBorder="1" applyAlignment="1">
      <alignment horizontal="center" vertical="top"/>
    </xf>
    <xf numFmtId="165" fontId="10" fillId="8" borderId="18" xfId="0" applyNumberFormat="1" applyFont="1" applyFill="1" applyBorder="1" applyAlignment="1">
      <alignment horizontal="center" vertical="top"/>
    </xf>
    <xf numFmtId="165" fontId="10" fillId="0" borderId="0" xfId="0" applyNumberFormat="1" applyFont="1" applyFill="1" applyAlignment="1">
      <alignment vertical="top"/>
    </xf>
    <xf numFmtId="0" fontId="7" fillId="0" borderId="0" xfId="0" applyFont="1" applyFill="1" applyAlignment="1">
      <alignment horizontal="center" vertical="top"/>
    </xf>
    <xf numFmtId="165" fontId="7" fillId="0" borderId="0" xfId="0" applyNumberFormat="1" applyFont="1" applyFill="1" applyAlignment="1">
      <alignment vertical="top"/>
    </xf>
    <xf numFmtId="164" fontId="7" fillId="0" borderId="0" xfId="0" applyNumberFormat="1" applyFont="1" applyFill="1" applyAlignment="1">
      <alignment vertical="top"/>
    </xf>
    <xf numFmtId="0" fontId="1" fillId="6" borderId="7"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vertical="center"/>
    </xf>
    <xf numFmtId="0" fontId="1" fillId="0" borderId="0" xfId="0" applyNumberFormat="1" applyFont="1" applyAlignment="1">
      <alignment vertical="top"/>
    </xf>
    <xf numFmtId="0" fontId="1" fillId="0" borderId="0" xfId="0" applyFont="1" applyAlignment="1">
      <alignment horizontal="center" vertical="top"/>
    </xf>
    <xf numFmtId="0" fontId="1" fillId="0" borderId="0" xfId="0" applyFont="1" applyBorder="1" applyAlignment="1">
      <alignment vertical="top"/>
    </xf>
    <xf numFmtId="0" fontId="1" fillId="0" borderId="0" xfId="0" applyFont="1" applyAlignment="1">
      <alignment horizontal="left" vertical="top"/>
    </xf>
    <xf numFmtId="165" fontId="1" fillId="6" borderId="39" xfId="0" applyNumberFormat="1" applyFont="1" applyFill="1" applyBorder="1" applyAlignment="1">
      <alignment horizontal="center" vertical="top"/>
    </xf>
    <xf numFmtId="165" fontId="1" fillId="6" borderId="56" xfId="0" applyNumberFormat="1" applyFont="1" applyFill="1" applyBorder="1" applyAlignment="1">
      <alignment horizontal="center" vertical="top"/>
    </xf>
    <xf numFmtId="165" fontId="1" fillId="6" borderId="18" xfId="0" applyNumberFormat="1" applyFont="1" applyFill="1" applyBorder="1" applyAlignment="1">
      <alignment horizontal="center" vertical="top"/>
    </xf>
    <xf numFmtId="0" fontId="1" fillId="6" borderId="4" xfId="0" applyFont="1" applyFill="1" applyBorder="1" applyAlignment="1">
      <alignment horizontal="center" vertical="top"/>
    </xf>
    <xf numFmtId="3" fontId="1" fillId="6" borderId="30" xfId="0" applyNumberFormat="1" applyFont="1" applyFill="1" applyBorder="1" applyAlignment="1">
      <alignment horizontal="center" vertical="top"/>
    </xf>
    <xf numFmtId="0" fontId="1" fillId="6" borderId="30" xfId="0" applyFont="1" applyFill="1" applyBorder="1" applyAlignment="1">
      <alignment horizontal="center" vertical="top"/>
    </xf>
    <xf numFmtId="3" fontId="1" fillId="6" borderId="13" xfId="0" applyNumberFormat="1" applyFont="1" applyFill="1" applyBorder="1" applyAlignment="1">
      <alignment horizontal="center" vertical="top"/>
    </xf>
    <xf numFmtId="0" fontId="1" fillId="6" borderId="10" xfId="0" applyFont="1" applyFill="1" applyBorder="1" applyAlignment="1">
      <alignment horizontal="left" vertical="top" wrapText="1"/>
    </xf>
    <xf numFmtId="49" fontId="7" fillId="6" borderId="26" xfId="0" applyNumberFormat="1" applyFont="1" applyFill="1" applyBorder="1" applyAlignment="1">
      <alignment horizontal="center" vertical="top"/>
    </xf>
    <xf numFmtId="49" fontId="10" fillId="10" borderId="34" xfId="0" applyNumberFormat="1" applyFont="1" applyFill="1" applyBorder="1" applyAlignment="1">
      <alignment horizontal="center" vertical="top"/>
    </xf>
    <xf numFmtId="3" fontId="7" fillId="6" borderId="25" xfId="0" applyNumberFormat="1" applyFont="1" applyFill="1" applyBorder="1" applyAlignment="1">
      <alignment horizontal="center" vertical="top"/>
    </xf>
    <xf numFmtId="3" fontId="1" fillId="6" borderId="29" xfId="0" applyNumberFormat="1" applyFont="1" applyFill="1" applyBorder="1" applyAlignment="1">
      <alignment vertical="top" wrapText="1"/>
    </xf>
    <xf numFmtId="3" fontId="1" fillId="6" borderId="15" xfId="0" applyNumberFormat="1" applyFont="1" applyFill="1" applyBorder="1" applyAlignment="1">
      <alignment horizontal="center" vertical="top"/>
    </xf>
    <xf numFmtId="3" fontId="7" fillId="6" borderId="4" xfId="0" applyNumberFormat="1" applyFont="1" applyFill="1" applyBorder="1" applyAlignment="1">
      <alignment horizontal="center" vertical="top"/>
    </xf>
    <xf numFmtId="1" fontId="14" fillId="6" borderId="15" xfId="0" applyNumberFormat="1" applyFont="1" applyFill="1" applyBorder="1" applyAlignment="1">
      <alignment horizontal="center" vertical="top" wrapText="1"/>
    </xf>
    <xf numFmtId="1" fontId="14" fillId="6" borderId="25" xfId="0" applyNumberFormat="1" applyFont="1" applyFill="1" applyBorder="1" applyAlignment="1">
      <alignment horizontal="center" vertical="top" wrapText="1"/>
    </xf>
    <xf numFmtId="3" fontId="1" fillId="6" borderId="49" xfId="0" applyNumberFormat="1" applyFont="1" applyFill="1" applyBorder="1" applyAlignment="1">
      <alignment horizontal="center" vertical="top"/>
    </xf>
    <xf numFmtId="0" fontId="7" fillId="0" borderId="5" xfId="0" applyFont="1" applyFill="1" applyBorder="1" applyAlignment="1">
      <alignment horizontal="center" vertical="top" wrapText="1"/>
    </xf>
    <xf numFmtId="0" fontId="1" fillId="6" borderId="36" xfId="0" applyFont="1" applyFill="1" applyBorder="1" applyAlignment="1">
      <alignment horizontal="left" vertical="top" wrapText="1"/>
    </xf>
    <xf numFmtId="49" fontId="10" fillId="6" borderId="31" xfId="0" applyNumberFormat="1" applyFont="1" applyFill="1" applyBorder="1" applyAlignment="1">
      <alignment horizontal="center" vertical="top"/>
    </xf>
    <xf numFmtId="0" fontId="7" fillId="6" borderId="18" xfId="0" applyFont="1" applyFill="1" applyBorder="1" applyAlignment="1">
      <alignment horizontal="center" vertical="top"/>
    </xf>
    <xf numFmtId="3" fontId="1" fillId="6" borderId="35" xfId="0" applyNumberFormat="1" applyFont="1" applyFill="1" applyBorder="1" applyAlignment="1">
      <alignment horizontal="center" vertical="top"/>
    </xf>
    <xf numFmtId="0" fontId="9" fillId="8" borderId="57" xfId="0" applyFont="1" applyFill="1" applyBorder="1" applyAlignment="1">
      <alignment horizontal="center" vertical="top"/>
    </xf>
    <xf numFmtId="49" fontId="10" fillId="6" borderId="34" xfId="0" applyNumberFormat="1" applyFont="1" applyFill="1" applyBorder="1" applyAlignment="1">
      <alignment horizontal="center" vertical="top" wrapText="1"/>
    </xf>
    <xf numFmtId="49" fontId="10" fillId="6" borderId="31" xfId="0" applyNumberFormat="1" applyFont="1" applyFill="1" applyBorder="1" applyAlignment="1">
      <alignment horizontal="center" vertical="top" wrapText="1"/>
    </xf>
    <xf numFmtId="49" fontId="10" fillId="6" borderId="21" xfId="0" applyNumberFormat="1" applyFont="1" applyFill="1" applyBorder="1" applyAlignment="1">
      <alignment horizontal="center" vertical="top"/>
    </xf>
    <xf numFmtId="49" fontId="10" fillId="9" borderId="55" xfId="0" applyNumberFormat="1" applyFont="1" applyFill="1" applyBorder="1" applyAlignment="1">
      <alignment horizontal="center" vertical="top"/>
    </xf>
    <xf numFmtId="49" fontId="10" fillId="10" borderId="47" xfId="0" applyNumberFormat="1" applyFont="1" applyFill="1" applyBorder="1" applyAlignment="1">
      <alignment horizontal="center" vertical="top"/>
    </xf>
    <xf numFmtId="3" fontId="10" fillId="6" borderId="25" xfId="0" applyNumberFormat="1" applyFont="1" applyFill="1" applyBorder="1" applyAlignment="1">
      <alignment horizontal="center" vertical="top"/>
    </xf>
    <xf numFmtId="3" fontId="10" fillId="6" borderId="13" xfId="0" applyNumberFormat="1" applyFont="1" applyFill="1" applyBorder="1" applyAlignment="1">
      <alignment horizontal="center" vertical="top"/>
    </xf>
    <xf numFmtId="165" fontId="7" fillId="6" borderId="44" xfId="0" applyNumberFormat="1" applyFont="1" applyFill="1" applyBorder="1" applyAlignment="1">
      <alignment horizontal="center" vertical="top"/>
    </xf>
    <xf numFmtId="3" fontId="7" fillId="6" borderId="22" xfId="0" applyNumberFormat="1" applyFont="1" applyFill="1" applyBorder="1" applyAlignment="1">
      <alignment horizontal="center" vertical="top"/>
    </xf>
    <xf numFmtId="3" fontId="7" fillId="6" borderId="20" xfId="0" applyNumberFormat="1" applyFont="1" applyFill="1" applyBorder="1" applyAlignment="1">
      <alignment horizontal="center" vertical="top"/>
    </xf>
    <xf numFmtId="0" fontId="1" fillId="0" borderId="0" xfId="0" applyFont="1" applyAlignment="1">
      <alignment vertical="center" wrapText="1"/>
    </xf>
    <xf numFmtId="0" fontId="4" fillId="0" borderId="0" xfId="0" applyFont="1" applyAlignment="1"/>
    <xf numFmtId="0" fontId="10" fillId="6" borderId="7" xfId="0" applyFont="1" applyFill="1" applyBorder="1" applyAlignment="1">
      <alignment vertical="top" wrapText="1"/>
    </xf>
    <xf numFmtId="3" fontId="10" fillId="6" borderId="34" xfId="0" applyNumberFormat="1" applyFont="1" applyFill="1" applyBorder="1" applyAlignment="1">
      <alignment horizontal="center" vertical="top" wrapText="1"/>
    </xf>
    <xf numFmtId="3" fontId="10" fillId="6" borderId="13" xfId="0" applyNumberFormat="1" applyFont="1" applyFill="1" applyBorder="1" applyAlignment="1">
      <alignment horizontal="center" vertical="top" wrapText="1"/>
    </xf>
    <xf numFmtId="0" fontId="7" fillId="6" borderId="60" xfId="0" applyFont="1" applyFill="1" applyBorder="1" applyAlignment="1">
      <alignment horizontal="center" vertical="top"/>
    </xf>
    <xf numFmtId="3" fontId="10" fillId="6" borderId="23" xfId="0" applyNumberFormat="1" applyFont="1" applyFill="1" applyBorder="1" applyAlignment="1">
      <alignment horizontal="center" vertical="top"/>
    </xf>
    <xf numFmtId="0" fontId="7" fillId="6" borderId="55" xfId="0" applyFont="1" applyFill="1" applyBorder="1" applyAlignment="1">
      <alignment vertical="top" wrapText="1"/>
    </xf>
    <xf numFmtId="3" fontId="7" fillId="6" borderId="28" xfId="0" applyNumberFormat="1" applyFont="1" applyFill="1" applyBorder="1" applyAlignment="1">
      <alignment horizontal="center" vertical="top"/>
    </xf>
    <xf numFmtId="3" fontId="10" fillId="6" borderId="11" xfId="0" applyNumberFormat="1" applyFont="1" applyFill="1" applyBorder="1" applyAlignment="1">
      <alignment horizontal="center" vertical="top"/>
    </xf>
    <xf numFmtId="165" fontId="10" fillId="8" borderId="56" xfId="0" applyNumberFormat="1" applyFont="1" applyFill="1" applyBorder="1" applyAlignment="1">
      <alignment horizontal="center" vertical="top"/>
    </xf>
    <xf numFmtId="3" fontId="7" fillId="6" borderId="13" xfId="0" applyNumberFormat="1" applyFont="1" applyFill="1" applyBorder="1" applyAlignment="1">
      <alignment horizontal="center" vertical="top"/>
    </xf>
    <xf numFmtId="3" fontId="7" fillId="0" borderId="4" xfId="0" applyNumberFormat="1" applyFont="1" applyFill="1" applyBorder="1" applyAlignment="1">
      <alignment horizontal="center" vertical="top" wrapText="1"/>
    </xf>
    <xf numFmtId="0" fontId="13" fillId="0" borderId="0" xfId="0" applyFont="1" applyFill="1"/>
    <xf numFmtId="0" fontId="8" fillId="0" borderId="30" xfId="0" applyFont="1" applyFill="1" applyBorder="1" applyAlignment="1">
      <alignment vertical="top" wrapText="1"/>
    </xf>
    <xf numFmtId="164" fontId="7" fillId="0" borderId="0" xfId="0" applyNumberFormat="1" applyFont="1" applyFill="1" applyBorder="1" applyAlignment="1">
      <alignment vertical="top"/>
    </xf>
    <xf numFmtId="164" fontId="7" fillId="0" borderId="30" xfId="0" applyNumberFormat="1" applyFont="1" applyFill="1" applyBorder="1" applyAlignment="1">
      <alignment vertical="top" wrapText="1"/>
    </xf>
    <xf numFmtId="0" fontId="8" fillId="0" borderId="0" xfId="0" applyFont="1" applyFill="1" applyAlignment="1">
      <alignment vertical="top" wrapText="1"/>
    </xf>
    <xf numFmtId="0" fontId="7" fillId="0" borderId="0" xfId="0" applyFont="1" applyFill="1" applyBorder="1" applyAlignment="1">
      <alignment horizontal="left" vertical="top"/>
    </xf>
    <xf numFmtId="3" fontId="7" fillId="0" borderId="0" xfId="0" applyNumberFormat="1" applyFont="1" applyFill="1" applyBorder="1" applyAlignment="1">
      <alignment horizontal="left" vertical="top"/>
    </xf>
    <xf numFmtId="0" fontId="7" fillId="0" borderId="0" xfId="0" applyFont="1" applyFill="1" applyBorder="1" applyAlignment="1">
      <alignment horizontal="left" vertical="top" wrapText="1"/>
    </xf>
    <xf numFmtId="0" fontId="8" fillId="6" borderId="7" xfId="0" applyFont="1" applyFill="1" applyBorder="1" applyAlignment="1">
      <alignment horizontal="left" vertical="top" wrapText="1"/>
    </xf>
    <xf numFmtId="0" fontId="9" fillId="8" borderId="0" xfId="0" applyFont="1" applyFill="1" applyBorder="1" applyAlignment="1">
      <alignment horizontal="center" vertical="top"/>
    </xf>
    <xf numFmtId="165" fontId="10" fillId="8" borderId="30" xfId="0" applyNumberFormat="1" applyFont="1" applyFill="1" applyBorder="1" applyAlignment="1">
      <alignment horizontal="center" vertical="top"/>
    </xf>
    <xf numFmtId="49" fontId="10" fillId="6" borderId="47" xfId="0" applyNumberFormat="1" applyFont="1" applyFill="1" applyBorder="1" applyAlignment="1">
      <alignment horizontal="center" vertical="top" wrapText="1"/>
    </xf>
    <xf numFmtId="49" fontId="10" fillId="9" borderId="56" xfId="0" applyNumberFormat="1" applyFont="1" applyFill="1" applyBorder="1" applyAlignment="1">
      <alignment horizontal="center" vertical="top"/>
    </xf>
    <xf numFmtId="49" fontId="10" fillId="10" borderId="31" xfId="0" applyNumberFormat="1" applyFont="1" applyFill="1" applyBorder="1" applyAlignment="1">
      <alignment horizontal="center" vertical="top"/>
    </xf>
    <xf numFmtId="165" fontId="10" fillId="6" borderId="26" xfId="0" applyNumberFormat="1" applyFont="1" applyFill="1" applyBorder="1" applyAlignment="1">
      <alignment horizontal="center" vertical="top" wrapText="1"/>
    </xf>
    <xf numFmtId="165" fontId="7" fillId="0" borderId="0" xfId="0" applyNumberFormat="1" applyFont="1" applyFill="1" applyBorder="1" applyAlignment="1">
      <alignment vertical="top"/>
    </xf>
    <xf numFmtId="165" fontId="8" fillId="0" borderId="30" xfId="0" applyNumberFormat="1" applyFont="1" applyFill="1" applyBorder="1" applyAlignment="1">
      <alignment vertical="top"/>
    </xf>
    <xf numFmtId="0" fontId="7" fillId="6" borderId="4" xfId="0" applyFont="1" applyFill="1" applyBorder="1" applyAlignment="1">
      <alignment horizontal="center" vertical="top"/>
    </xf>
    <xf numFmtId="164" fontId="7" fillId="6" borderId="4" xfId="0" applyNumberFormat="1" applyFont="1" applyFill="1" applyBorder="1" applyAlignment="1">
      <alignment horizontal="center" vertical="top"/>
    </xf>
    <xf numFmtId="0" fontId="1" fillId="6" borderId="4" xfId="0" applyFont="1" applyFill="1" applyBorder="1" applyAlignment="1">
      <alignment horizontal="center" vertical="top" wrapText="1"/>
    </xf>
    <xf numFmtId="164" fontId="1" fillId="6" borderId="4" xfId="0" applyNumberFormat="1" applyFont="1" applyFill="1" applyBorder="1" applyAlignment="1">
      <alignment horizontal="center" vertical="top" wrapText="1"/>
    </xf>
    <xf numFmtId="0" fontId="1" fillId="6" borderId="4" xfId="0" applyFont="1" applyFill="1" applyBorder="1" applyAlignment="1">
      <alignment horizontal="left" vertical="top" wrapText="1"/>
    </xf>
    <xf numFmtId="165" fontId="7" fillId="0" borderId="0" xfId="0" applyNumberFormat="1" applyFont="1" applyBorder="1" applyAlignment="1">
      <alignment vertical="top"/>
    </xf>
    <xf numFmtId="0" fontId="7" fillId="0" borderId="0" xfId="0" applyFont="1" applyBorder="1" applyAlignment="1">
      <alignment horizontal="left" vertical="top" wrapText="1"/>
    </xf>
    <xf numFmtId="165" fontId="8" fillId="0" borderId="0" xfId="0" applyNumberFormat="1" applyFont="1" applyAlignment="1">
      <alignment vertical="top" wrapText="1"/>
    </xf>
    <xf numFmtId="0" fontId="8" fillId="0" borderId="0" xfId="0" applyFont="1" applyAlignment="1">
      <alignment vertical="top" wrapText="1"/>
    </xf>
    <xf numFmtId="49" fontId="10" fillId="6" borderId="25" xfId="0" applyNumberFormat="1" applyFont="1" applyFill="1" applyBorder="1" applyAlignment="1">
      <alignment horizontal="center" vertical="top"/>
    </xf>
    <xf numFmtId="3" fontId="1" fillId="6" borderId="36" xfId="0" applyNumberFormat="1" applyFont="1" applyFill="1" applyBorder="1" applyAlignment="1">
      <alignment horizontal="center" vertical="top"/>
    </xf>
    <xf numFmtId="3" fontId="7" fillId="3" borderId="13" xfId="0" applyNumberFormat="1" applyFont="1" applyFill="1" applyBorder="1" applyAlignment="1">
      <alignment horizontal="center" vertical="top"/>
    </xf>
    <xf numFmtId="1" fontId="1" fillId="6" borderId="36" xfId="0" applyNumberFormat="1" applyFont="1" applyFill="1" applyBorder="1" applyAlignment="1">
      <alignment horizontal="center" vertical="top" wrapText="1"/>
    </xf>
    <xf numFmtId="3" fontId="1" fillId="6" borderId="4" xfId="0" applyNumberFormat="1" applyFont="1" applyFill="1" applyBorder="1" applyAlignment="1">
      <alignment horizontal="center" vertical="top" wrapText="1"/>
    </xf>
    <xf numFmtId="165" fontId="1" fillId="6" borderId="7" xfId="0" applyNumberFormat="1" applyFont="1" applyFill="1" applyBorder="1" applyAlignment="1">
      <alignment horizontal="center" vertical="top"/>
    </xf>
    <xf numFmtId="0" fontId="1" fillId="6" borderId="29" xfId="0" applyFont="1" applyFill="1" applyBorder="1" applyAlignment="1">
      <alignment vertical="top" wrapText="1"/>
    </xf>
    <xf numFmtId="165" fontId="1" fillId="6" borderId="7" xfId="0" applyNumberFormat="1" applyFont="1" applyFill="1" applyBorder="1" applyAlignment="1">
      <alignment horizontal="left" vertical="top" wrapText="1"/>
    </xf>
    <xf numFmtId="0" fontId="2" fillId="0" borderId="0" xfId="0" applyFont="1" applyAlignment="1">
      <alignment vertical="center" wrapText="1"/>
    </xf>
    <xf numFmtId="165" fontId="7" fillId="0" borderId="46" xfId="0" applyNumberFormat="1" applyFont="1" applyBorder="1" applyAlignment="1">
      <alignment horizontal="center" vertical="top" wrapText="1"/>
    </xf>
    <xf numFmtId="165" fontId="1" fillId="6" borderId="27" xfId="0" applyNumberFormat="1" applyFont="1" applyFill="1" applyBorder="1" applyAlignment="1">
      <alignment horizontal="center" vertical="top"/>
    </xf>
    <xf numFmtId="3" fontId="7" fillId="6" borderId="12" xfId="0" applyNumberFormat="1" applyFont="1" applyFill="1" applyBorder="1" applyAlignment="1">
      <alignment horizontal="center" vertical="top"/>
    </xf>
    <xf numFmtId="0" fontId="1" fillId="6" borderId="12" xfId="0" applyFont="1" applyFill="1" applyBorder="1" applyAlignment="1">
      <alignment horizontal="left" vertical="top" wrapText="1"/>
    </xf>
    <xf numFmtId="3" fontId="7" fillId="6" borderId="0" xfId="0" applyNumberFormat="1" applyFont="1" applyFill="1" applyBorder="1" applyAlignment="1">
      <alignment horizontal="center" vertical="top"/>
    </xf>
    <xf numFmtId="3" fontId="7" fillId="6" borderId="57" xfId="0" applyNumberFormat="1" applyFont="1" applyFill="1" applyBorder="1" applyAlignment="1">
      <alignment horizontal="center" vertical="top"/>
    </xf>
    <xf numFmtId="3" fontId="7" fillId="3" borderId="49" xfId="0" applyNumberFormat="1" applyFont="1" applyFill="1" applyBorder="1" applyAlignment="1">
      <alignment horizontal="center" vertical="top"/>
    </xf>
    <xf numFmtId="3" fontId="7" fillId="3" borderId="68" xfId="0" applyNumberFormat="1" applyFont="1" applyFill="1" applyBorder="1" applyAlignment="1">
      <alignment horizontal="center" vertical="top"/>
    </xf>
    <xf numFmtId="3" fontId="7" fillId="3" borderId="0" xfId="0" applyNumberFormat="1" applyFont="1" applyFill="1" applyBorder="1" applyAlignment="1">
      <alignment horizontal="center" vertical="top"/>
    </xf>
    <xf numFmtId="3" fontId="10" fillId="3" borderId="67" xfId="0" applyNumberFormat="1" applyFont="1" applyFill="1" applyBorder="1" applyAlignment="1">
      <alignment horizontal="center" vertical="top" wrapText="1"/>
    </xf>
    <xf numFmtId="3" fontId="7" fillId="6" borderId="49" xfId="0" applyNumberFormat="1" applyFont="1" applyFill="1" applyBorder="1" applyAlignment="1">
      <alignment horizontal="center" vertical="top"/>
    </xf>
    <xf numFmtId="3" fontId="7" fillId="6" borderId="51" xfId="0" applyNumberFormat="1" applyFont="1" applyFill="1" applyBorder="1" applyAlignment="1">
      <alignment horizontal="center" vertical="top"/>
    </xf>
    <xf numFmtId="1" fontId="7" fillId="3" borderId="34" xfId="0" applyNumberFormat="1" applyFont="1" applyFill="1" applyBorder="1" applyAlignment="1">
      <alignment horizontal="center" vertical="top" wrapText="1"/>
    </xf>
    <xf numFmtId="1" fontId="7" fillId="6" borderId="36" xfId="0" applyNumberFormat="1" applyFont="1" applyFill="1" applyBorder="1" applyAlignment="1">
      <alignment horizontal="center" vertical="top" wrapText="1"/>
    </xf>
    <xf numFmtId="1" fontId="7" fillId="6" borderId="34" xfId="0" applyNumberFormat="1" applyFont="1" applyFill="1" applyBorder="1" applyAlignment="1">
      <alignment horizontal="center" vertical="top" wrapText="1"/>
    </xf>
    <xf numFmtId="3" fontId="1" fillId="6" borderId="34" xfId="0" applyNumberFormat="1" applyFont="1" applyFill="1" applyBorder="1" applyAlignment="1">
      <alignment horizontal="center" vertical="top"/>
    </xf>
    <xf numFmtId="3" fontId="7" fillId="3" borderId="15" xfId="0" applyNumberFormat="1" applyFont="1" applyFill="1" applyBorder="1" applyAlignment="1">
      <alignment horizontal="center" vertical="top"/>
    </xf>
    <xf numFmtId="3" fontId="7" fillId="3" borderId="59" xfId="0" applyNumberFormat="1" applyFont="1" applyFill="1" applyBorder="1" applyAlignment="1">
      <alignment horizontal="center" vertical="top"/>
    </xf>
    <xf numFmtId="3" fontId="10" fillId="3" borderId="23" xfId="0" applyNumberFormat="1" applyFont="1" applyFill="1" applyBorder="1" applyAlignment="1">
      <alignment horizontal="center" vertical="top" wrapText="1"/>
    </xf>
    <xf numFmtId="3" fontId="7" fillId="3" borderId="57" xfId="0" applyNumberFormat="1" applyFont="1" applyFill="1" applyBorder="1" applyAlignment="1">
      <alignment horizontal="center" vertical="top"/>
    </xf>
    <xf numFmtId="3" fontId="7" fillId="3" borderId="25" xfId="0" applyNumberFormat="1" applyFont="1" applyFill="1" applyBorder="1" applyAlignment="1">
      <alignment horizontal="center" vertical="top"/>
    </xf>
    <xf numFmtId="3" fontId="7" fillId="6" borderId="23" xfId="0" applyNumberFormat="1" applyFont="1" applyFill="1" applyBorder="1" applyAlignment="1">
      <alignment horizontal="center" vertical="top"/>
    </xf>
    <xf numFmtId="0" fontId="10" fillId="6" borderId="66" xfId="0" applyFont="1" applyFill="1" applyBorder="1" applyAlignment="1">
      <alignment horizontal="center" vertical="center" wrapText="1"/>
    </xf>
    <xf numFmtId="0" fontId="10" fillId="6" borderId="65" xfId="0" applyFont="1" applyFill="1" applyBorder="1" applyAlignment="1">
      <alignment horizontal="center" vertical="center" wrapText="1"/>
    </xf>
    <xf numFmtId="3" fontId="7" fillId="6" borderId="0" xfId="0" applyNumberFormat="1" applyFont="1" applyFill="1" applyBorder="1" applyAlignment="1">
      <alignment horizontal="center" vertical="center" textRotation="90" wrapText="1"/>
    </xf>
    <xf numFmtId="165" fontId="7" fillId="6" borderId="26" xfId="0" applyNumberFormat="1" applyFont="1" applyFill="1" applyBorder="1" applyAlignment="1">
      <alignment vertical="top" wrapText="1"/>
    </xf>
    <xf numFmtId="165" fontId="7" fillId="6" borderId="11" xfId="0" applyNumberFormat="1" applyFont="1" applyFill="1" applyBorder="1" applyAlignment="1">
      <alignment vertical="top" wrapText="1"/>
    </xf>
    <xf numFmtId="164" fontId="1" fillId="6" borderId="11" xfId="0" applyNumberFormat="1" applyFont="1" applyFill="1" applyBorder="1" applyAlignment="1">
      <alignment vertical="top" wrapText="1"/>
    </xf>
    <xf numFmtId="0" fontId="1" fillId="6" borderId="11" xfId="0" applyFont="1" applyFill="1" applyBorder="1" applyAlignment="1">
      <alignment vertical="top" wrapText="1"/>
    </xf>
    <xf numFmtId="0" fontId="10" fillId="3" borderId="22" xfId="0" applyFont="1" applyFill="1" applyBorder="1" applyAlignment="1">
      <alignment horizontal="left" vertical="top" wrapText="1"/>
    </xf>
    <xf numFmtId="165" fontId="1" fillId="0" borderId="26" xfId="0" applyNumberFormat="1" applyFont="1" applyFill="1" applyBorder="1" applyAlignment="1">
      <alignment vertical="top" wrapText="1"/>
    </xf>
    <xf numFmtId="0" fontId="7" fillId="3" borderId="1" xfId="0" applyFont="1" applyFill="1" applyBorder="1" applyAlignment="1">
      <alignment vertical="top" wrapText="1"/>
    </xf>
    <xf numFmtId="0" fontId="10" fillId="0" borderId="9" xfId="0" applyFont="1" applyBorder="1" applyAlignment="1">
      <alignment vertical="top"/>
    </xf>
    <xf numFmtId="0" fontId="7" fillId="6" borderId="26" xfId="0" applyFont="1" applyFill="1" applyBorder="1" applyAlignment="1">
      <alignment horizontal="center" vertical="center" textRotation="90" wrapText="1"/>
    </xf>
    <xf numFmtId="49" fontId="10" fillId="0" borderId="54" xfId="0" applyNumberFormat="1" applyFont="1" applyBorder="1" applyAlignment="1">
      <alignment horizontal="center" vertical="top"/>
    </xf>
    <xf numFmtId="49" fontId="7" fillId="6" borderId="40" xfId="0" applyNumberFormat="1" applyFont="1" applyFill="1" applyBorder="1" applyAlignment="1">
      <alignment horizontal="center" vertical="top"/>
    </xf>
    <xf numFmtId="0" fontId="11" fillId="6" borderId="0" xfId="0" applyFont="1" applyFill="1" applyBorder="1" applyAlignment="1">
      <alignment horizontal="center" vertical="center" textRotation="90" wrapText="1"/>
    </xf>
    <xf numFmtId="0" fontId="11" fillId="6" borderId="65" xfId="0" applyFont="1" applyFill="1" applyBorder="1" applyAlignment="1">
      <alignment horizontal="center" vertical="center" textRotation="90" wrapText="1"/>
    </xf>
    <xf numFmtId="0" fontId="11" fillId="6" borderId="66" xfId="0" applyFont="1" applyFill="1" applyBorder="1" applyAlignment="1">
      <alignment horizontal="center" vertical="center" textRotation="90" wrapText="1"/>
    </xf>
    <xf numFmtId="0" fontId="1" fillId="6" borderId="1" xfId="0" applyFont="1" applyFill="1" applyBorder="1" applyAlignment="1">
      <alignment horizontal="left" vertical="top" wrapText="1"/>
    </xf>
    <xf numFmtId="165" fontId="7" fillId="6" borderId="26" xfId="0" applyNumberFormat="1" applyFont="1" applyFill="1" applyBorder="1" applyAlignment="1">
      <alignment horizontal="left" vertical="top" wrapText="1"/>
    </xf>
    <xf numFmtId="0" fontId="7" fillId="0" borderId="0" xfId="0" applyFont="1" applyFill="1" applyBorder="1" applyAlignment="1">
      <alignment horizontal="right" vertical="top"/>
    </xf>
    <xf numFmtId="0" fontId="7" fillId="6" borderId="29" xfId="0" applyFont="1" applyFill="1" applyBorder="1" applyAlignment="1">
      <alignment horizontal="left" vertical="top" wrapText="1"/>
    </xf>
    <xf numFmtId="0" fontId="7" fillId="6" borderId="27" xfId="0" applyFont="1" applyFill="1" applyBorder="1" applyAlignment="1">
      <alignment horizontal="left" vertical="top" wrapText="1"/>
    </xf>
    <xf numFmtId="165" fontId="14" fillId="6" borderId="56" xfId="0" applyNumberFormat="1" applyFont="1" applyFill="1" applyBorder="1" applyAlignment="1">
      <alignment horizontal="center" vertical="top"/>
    </xf>
    <xf numFmtId="165" fontId="14" fillId="6" borderId="18" xfId="0" applyNumberFormat="1" applyFont="1" applyFill="1" applyBorder="1" applyAlignment="1">
      <alignment horizontal="center" vertical="top"/>
    </xf>
    <xf numFmtId="0" fontId="7" fillId="6" borderId="18" xfId="0" applyFont="1" applyFill="1" applyBorder="1" applyAlignment="1">
      <alignment horizontal="center" vertical="top" wrapText="1"/>
    </xf>
    <xf numFmtId="3" fontId="3" fillId="6" borderId="13" xfId="0" applyNumberFormat="1" applyFont="1" applyFill="1" applyBorder="1" applyAlignment="1">
      <alignment horizontal="center" vertical="top"/>
    </xf>
    <xf numFmtId="0" fontId="7" fillId="6" borderId="30" xfId="0" applyFont="1" applyFill="1" applyBorder="1" applyAlignment="1">
      <alignment horizontal="center" vertical="top" wrapText="1"/>
    </xf>
    <xf numFmtId="1" fontId="1" fillId="6" borderId="15" xfId="0" applyNumberFormat="1" applyFont="1" applyFill="1" applyBorder="1" applyAlignment="1">
      <alignment horizontal="center" vertical="top" wrapText="1"/>
    </xf>
    <xf numFmtId="1" fontId="1" fillId="6" borderId="57" xfId="0" applyNumberFormat="1" applyFont="1" applyFill="1" applyBorder="1" applyAlignment="1">
      <alignment horizontal="center" vertical="top" wrapText="1"/>
    </xf>
    <xf numFmtId="1" fontId="1" fillId="6" borderId="31" xfId="0" applyNumberFormat="1" applyFont="1" applyFill="1" applyBorder="1" applyAlignment="1">
      <alignment horizontal="center" vertical="top" wrapText="1"/>
    </xf>
    <xf numFmtId="1" fontId="1" fillId="6" borderId="25" xfId="0" applyNumberFormat="1" applyFont="1" applyFill="1" applyBorder="1" applyAlignment="1">
      <alignment horizontal="center" vertical="top" wrapText="1"/>
    </xf>
    <xf numFmtId="165" fontId="1" fillId="6" borderId="26" xfId="0" applyNumberFormat="1" applyFont="1" applyFill="1" applyBorder="1" applyAlignment="1">
      <alignment vertical="top" wrapText="1"/>
    </xf>
    <xf numFmtId="49" fontId="7" fillId="6" borderId="0" xfId="0" applyNumberFormat="1" applyFont="1" applyFill="1" applyBorder="1" applyAlignment="1">
      <alignment horizontal="center" vertical="top"/>
    </xf>
    <xf numFmtId="0" fontId="1" fillId="6" borderId="46" xfId="0" applyFont="1" applyFill="1" applyBorder="1" applyAlignment="1">
      <alignment horizontal="left" vertical="top" wrapText="1"/>
    </xf>
    <xf numFmtId="165" fontId="1" fillId="6" borderId="18" xfId="0" applyNumberFormat="1" applyFont="1" applyFill="1" applyBorder="1" applyAlignment="1">
      <alignment horizontal="center" vertical="top" wrapText="1"/>
    </xf>
    <xf numFmtId="0" fontId="1" fillId="6" borderId="36" xfId="0" applyFont="1" applyFill="1" applyBorder="1" applyAlignment="1">
      <alignment horizontal="center" vertical="top" wrapText="1"/>
    </xf>
    <xf numFmtId="0" fontId="1" fillId="6" borderId="35"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48" xfId="0" applyFont="1" applyFill="1" applyBorder="1" applyAlignment="1">
      <alignment horizontal="left" vertical="top" wrapText="1"/>
    </xf>
    <xf numFmtId="0" fontId="7" fillId="6" borderId="56" xfId="0" applyFont="1" applyFill="1" applyBorder="1" applyAlignment="1">
      <alignment vertical="top" wrapText="1"/>
    </xf>
    <xf numFmtId="165" fontId="7" fillId="0" borderId="17" xfId="0" applyNumberFormat="1" applyFont="1" applyBorder="1" applyAlignment="1">
      <alignment horizontal="center" vertical="top" wrapText="1"/>
    </xf>
    <xf numFmtId="3" fontId="1" fillId="6" borderId="38" xfId="0" applyNumberFormat="1" applyFont="1" applyFill="1" applyBorder="1" applyAlignment="1">
      <alignment horizontal="center" vertical="top"/>
    </xf>
    <xf numFmtId="3" fontId="1" fillId="6" borderId="27" xfId="0" applyNumberFormat="1" applyFont="1" applyFill="1" applyBorder="1" applyAlignment="1">
      <alignment vertical="top" wrapText="1"/>
    </xf>
    <xf numFmtId="3" fontId="1" fillId="6" borderId="31" xfId="0" applyNumberFormat="1" applyFont="1" applyFill="1" applyBorder="1" applyAlignment="1">
      <alignment horizontal="center" vertical="top"/>
    </xf>
    <xf numFmtId="3" fontId="1" fillId="6" borderId="25" xfId="0" applyNumberFormat="1" applyFont="1" applyFill="1" applyBorder="1" applyAlignment="1">
      <alignment horizontal="center" vertical="top"/>
    </xf>
    <xf numFmtId="49" fontId="7" fillId="6" borderId="11" xfId="0" applyNumberFormat="1" applyFont="1" applyFill="1" applyBorder="1" applyAlignment="1">
      <alignment horizontal="center" vertical="top"/>
    </xf>
    <xf numFmtId="0" fontId="1" fillId="6" borderId="27" xfId="0" applyFont="1" applyFill="1" applyBorder="1" applyAlignment="1">
      <alignment vertical="top" wrapText="1"/>
    </xf>
    <xf numFmtId="1" fontId="19" fillId="6" borderId="31" xfId="0" applyNumberFormat="1" applyFont="1" applyFill="1" applyBorder="1" applyAlignment="1">
      <alignment horizontal="center" vertical="top" wrapText="1"/>
    </xf>
    <xf numFmtId="1" fontId="19" fillId="6" borderId="36" xfId="0" applyNumberFormat="1" applyFont="1" applyFill="1" applyBorder="1" applyAlignment="1">
      <alignment horizontal="center" vertical="top" wrapText="1"/>
    </xf>
    <xf numFmtId="0" fontId="11" fillId="6" borderId="11" xfId="0" applyFont="1" applyFill="1" applyBorder="1" applyAlignment="1">
      <alignment horizontal="center" vertical="center" textRotation="90" wrapText="1"/>
    </xf>
    <xf numFmtId="165" fontId="1" fillId="6" borderId="30" xfId="0" applyNumberFormat="1" applyFont="1" applyFill="1" applyBorder="1" applyAlignment="1">
      <alignment horizontal="left" vertical="top" wrapText="1"/>
    </xf>
    <xf numFmtId="165" fontId="1" fillId="6" borderId="27" xfId="0" applyNumberFormat="1" applyFont="1" applyFill="1" applyBorder="1" applyAlignment="1">
      <alignment horizontal="left" vertical="top" wrapText="1"/>
    </xf>
    <xf numFmtId="3" fontId="1" fillId="6" borderId="35" xfId="0" applyNumberFormat="1" applyFont="1" applyFill="1" applyBorder="1" applyAlignment="1">
      <alignment horizontal="center" vertical="top" wrapText="1"/>
    </xf>
    <xf numFmtId="3" fontId="7" fillId="6" borderId="35" xfId="0" applyNumberFormat="1" applyFont="1" applyFill="1" applyBorder="1" applyAlignment="1">
      <alignment horizontal="center" vertical="top" wrapText="1"/>
    </xf>
    <xf numFmtId="3" fontId="7" fillId="6" borderId="12" xfId="0" applyNumberFormat="1" applyFont="1" applyFill="1" applyBorder="1" applyAlignment="1">
      <alignment horizontal="center" vertical="top" wrapText="1"/>
    </xf>
    <xf numFmtId="0" fontId="10" fillId="6" borderId="13" xfId="0" applyFont="1" applyFill="1" applyBorder="1" applyAlignment="1">
      <alignment horizontal="center" vertical="center" wrapText="1"/>
    </xf>
    <xf numFmtId="165" fontId="7" fillId="6" borderId="4" xfId="0" applyNumberFormat="1" applyFont="1" applyFill="1" applyBorder="1" applyAlignment="1">
      <alignment horizontal="center" vertical="center"/>
    </xf>
    <xf numFmtId="165" fontId="7" fillId="6" borderId="0" xfId="0" applyNumberFormat="1" applyFont="1" applyFill="1" applyBorder="1" applyAlignment="1">
      <alignment horizontal="center" vertical="center"/>
    </xf>
    <xf numFmtId="0" fontId="1" fillId="6" borderId="1" xfId="0" applyFont="1" applyFill="1" applyBorder="1" applyAlignment="1">
      <alignment horizontal="center" vertical="top" wrapText="1"/>
    </xf>
    <xf numFmtId="0" fontId="8" fillId="0" borderId="0" xfId="0" applyFont="1" applyFill="1" applyAlignment="1">
      <alignment vertical="top"/>
    </xf>
    <xf numFmtId="165" fontId="8" fillId="0" borderId="0" xfId="0" applyNumberFormat="1" applyFont="1" applyFill="1" applyAlignment="1">
      <alignment vertical="top" wrapText="1"/>
    </xf>
    <xf numFmtId="49" fontId="10" fillId="9" borderId="7" xfId="0" applyNumberFormat="1" applyFont="1" applyFill="1" applyBorder="1" applyAlignment="1">
      <alignment horizontal="center" vertical="top"/>
    </xf>
    <xf numFmtId="0" fontId="17" fillId="0" borderId="0" xfId="0" applyFont="1" applyAlignment="1">
      <alignment horizontal="center" vertical="top" wrapText="1"/>
    </xf>
    <xf numFmtId="165" fontId="1" fillId="6" borderId="27" xfId="0" applyNumberFormat="1" applyFont="1" applyFill="1" applyBorder="1" applyAlignment="1">
      <alignment vertical="top" wrapText="1"/>
    </xf>
    <xf numFmtId="49" fontId="10" fillId="6" borderId="11" xfId="0" applyNumberFormat="1" applyFont="1" applyFill="1" applyBorder="1" applyAlignment="1">
      <alignment horizontal="center" vertical="top"/>
    </xf>
    <xf numFmtId="3" fontId="7" fillId="3" borderId="7" xfId="0" applyNumberFormat="1" applyFont="1" applyFill="1" applyBorder="1" applyAlignment="1">
      <alignment horizontal="left" vertical="top" wrapText="1"/>
    </xf>
    <xf numFmtId="49" fontId="10" fillId="2" borderId="11" xfId="0" applyNumberFormat="1" applyFont="1" applyFill="1" applyBorder="1" applyAlignment="1">
      <alignment horizontal="center" vertical="top"/>
    </xf>
    <xf numFmtId="49" fontId="7" fillId="6" borderId="13" xfId="0" applyNumberFormat="1" applyFont="1" applyFill="1" applyBorder="1" applyAlignment="1">
      <alignment horizontal="center" vertical="top"/>
    </xf>
    <xf numFmtId="0" fontId="7" fillId="6" borderId="7" xfId="0" applyFont="1" applyFill="1" applyBorder="1" applyAlignment="1">
      <alignment horizontal="left" vertical="top" wrapText="1"/>
    </xf>
    <xf numFmtId="49" fontId="10" fillId="9" borderId="6" xfId="0" applyNumberFormat="1" applyFont="1" applyFill="1" applyBorder="1" applyAlignment="1">
      <alignment horizontal="center" vertical="top"/>
    </xf>
    <xf numFmtId="49" fontId="10" fillId="2" borderId="22" xfId="0" applyNumberFormat="1" applyFont="1" applyFill="1" applyBorder="1" applyAlignment="1">
      <alignment horizontal="center" vertical="top"/>
    </xf>
    <xf numFmtId="49" fontId="10" fillId="6" borderId="22" xfId="0" applyNumberFormat="1" applyFont="1" applyFill="1" applyBorder="1" applyAlignment="1">
      <alignment horizontal="center" vertical="top" wrapText="1"/>
    </xf>
    <xf numFmtId="49" fontId="10" fillId="6" borderId="11" xfId="0" applyNumberFormat="1" applyFont="1" applyFill="1" applyBorder="1" applyAlignment="1">
      <alignment horizontal="center" vertical="top" wrapText="1"/>
    </xf>
    <xf numFmtId="0" fontId="10" fillId="0" borderId="33" xfId="0" applyFont="1" applyBorder="1" applyAlignment="1">
      <alignment horizontal="center" vertical="center" wrapText="1"/>
    </xf>
    <xf numFmtId="49" fontId="10" fillId="6" borderId="23" xfId="0" applyNumberFormat="1" applyFont="1" applyFill="1" applyBorder="1" applyAlignment="1">
      <alignment horizontal="center" vertical="top"/>
    </xf>
    <xf numFmtId="49" fontId="10" fillId="9" borderId="30" xfId="0" applyNumberFormat="1" applyFont="1" applyFill="1" applyBorder="1" applyAlignment="1">
      <alignment horizontal="center" vertical="top"/>
    </xf>
    <xf numFmtId="49" fontId="10" fillId="2" borderId="34" xfId="0" applyNumberFormat="1" applyFont="1" applyFill="1" applyBorder="1" applyAlignment="1">
      <alignment horizontal="center" vertical="top"/>
    </xf>
    <xf numFmtId="49" fontId="10" fillId="6" borderId="13" xfId="0" applyNumberFormat="1" applyFont="1" applyFill="1" applyBorder="1" applyAlignment="1">
      <alignment horizontal="center" vertical="top"/>
    </xf>
    <xf numFmtId="49" fontId="10" fillId="6" borderId="22" xfId="0" applyNumberFormat="1" applyFont="1" applyFill="1" applyBorder="1" applyAlignment="1">
      <alignment horizontal="center" vertical="top"/>
    </xf>
    <xf numFmtId="0" fontId="1" fillId="6" borderId="13" xfId="0" applyFont="1" applyFill="1" applyBorder="1" applyAlignment="1">
      <alignment horizontal="left" vertical="top" wrapText="1"/>
    </xf>
    <xf numFmtId="3" fontId="7" fillId="3" borderId="29" xfId="0" applyNumberFormat="1" applyFont="1" applyFill="1" applyBorder="1" applyAlignment="1">
      <alignment horizontal="left" vertical="top" wrapText="1"/>
    </xf>
    <xf numFmtId="0" fontId="1" fillId="6" borderId="14" xfId="0" applyFont="1" applyFill="1" applyBorder="1" applyAlignment="1">
      <alignment horizontal="left" vertical="top" wrapText="1"/>
    </xf>
    <xf numFmtId="165" fontId="1" fillId="6" borderId="29" xfId="0" applyNumberFormat="1" applyFont="1" applyFill="1" applyBorder="1" applyAlignment="1">
      <alignment horizontal="left" vertical="top" wrapText="1"/>
    </xf>
    <xf numFmtId="0" fontId="1" fillId="6" borderId="11" xfId="0" applyFont="1" applyFill="1" applyBorder="1" applyAlignment="1">
      <alignment horizontal="left" vertical="top" wrapText="1"/>
    </xf>
    <xf numFmtId="0" fontId="11" fillId="6" borderId="26" xfId="0" applyFont="1" applyFill="1" applyBorder="1" applyAlignment="1">
      <alignment horizontal="center" vertical="center" textRotation="90" wrapText="1"/>
    </xf>
    <xf numFmtId="0" fontId="7" fillId="6" borderId="11" xfId="0" applyFont="1" applyFill="1" applyBorder="1" applyAlignment="1">
      <alignment horizontal="center" vertical="center" textRotation="90" wrapText="1"/>
    </xf>
    <xf numFmtId="49" fontId="7" fillId="6" borderId="39" xfId="0" applyNumberFormat="1" applyFont="1" applyFill="1" applyBorder="1" applyAlignment="1">
      <alignment horizontal="center" vertical="top"/>
    </xf>
    <xf numFmtId="3" fontId="7" fillId="6" borderId="4" xfId="0" applyNumberFormat="1" applyFont="1" applyFill="1" applyBorder="1" applyAlignment="1">
      <alignment horizontal="center" vertical="top" wrapText="1"/>
    </xf>
    <xf numFmtId="0" fontId="10" fillId="6" borderId="11" xfId="0" applyFont="1" applyFill="1" applyBorder="1" applyAlignment="1">
      <alignment vertical="top" wrapText="1"/>
    </xf>
    <xf numFmtId="0" fontId="7" fillId="6" borderId="4" xfId="0" applyFont="1" applyFill="1" applyBorder="1" applyAlignment="1">
      <alignment horizontal="center" vertical="top" wrapText="1"/>
    </xf>
    <xf numFmtId="49" fontId="7" fillId="6" borderId="25" xfId="0" applyNumberFormat="1" applyFont="1" applyFill="1" applyBorder="1" applyAlignment="1">
      <alignment horizontal="center" vertical="top"/>
    </xf>
    <xf numFmtId="3" fontId="1" fillId="6" borderId="14" xfId="0" applyNumberFormat="1" applyFont="1" applyFill="1" applyBorder="1" applyAlignment="1">
      <alignment vertical="top" wrapText="1"/>
    </xf>
    <xf numFmtId="165" fontId="1" fillId="0" borderId="56" xfId="0" applyNumberFormat="1" applyFont="1" applyFill="1" applyBorder="1" applyAlignment="1">
      <alignment vertical="top" wrapText="1"/>
    </xf>
    <xf numFmtId="49" fontId="10" fillId="3" borderId="14" xfId="0" applyNumberFormat="1" applyFont="1" applyFill="1" applyBorder="1" applyAlignment="1">
      <alignment vertical="top"/>
    </xf>
    <xf numFmtId="49" fontId="10" fillId="6" borderId="11" xfId="0" applyNumberFormat="1" applyFont="1" applyFill="1" applyBorder="1" applyAlignment="1">
      <alignment vertical="top"/>
    </xf>
    <xf numFmtId="0" fontId="7" fillId="6" borderId="11" xfId="0" applyFont="1" applyFill="1" applyBorder="1" applyAlignment="1">
      <alignment vertical="center" textRotation="90" wrapText="1"/>
    </xf>
    <xf numFmtId="0" fontId="1" fillId="6" borderId="11" xfId="0" applyFont="1" applyFill="1" applyBorder="1" applyAlignment="1">
      <alignment horizontal="center" vertical="center" textRotation="90" wrapText="1"/>
    </xf>
    <xf numFmtId="0" fontId="1" fillId="0" borderId="11" xfId="0" applyFont="1" applyFill="1" applyBorder="1" applyAlignment="1">
      <alignment horizontal="center" vertical="center" textRotation="90" wrapText="1"/>
    </xf>
    <xf numFmtId="49" fontId="10" fillId="3" borderId="11" xfId="0" applyNumberFormat="1" applyFont="1" applyFill="1" applyBorder="1" applyAlignment="1">
      <alignment vertical="top"/>
    </xf>
    <xf numFmtId="0" fontId="10" fillId="6" borderId="1" xfId="0" applyFont="1" applyFill="1" applyBorder="1" applyAlignment="1">
      <alignment vertical="center" textRotation="90" wrapText="1"/>
    </xf>
    <xf numFmtId="0" fontId="10" fillId="6" borderId="14" xfId="0" applyFont="1" applyFill="1" applyBorder="1" applyAlignment="1">
      <alignment vertical="top" wrapText="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3" fontId="10" fillId="6" borderId="31" xfId="0" applyNumberFormat="1" applyFont="1" applyFill="1" applyBorder="1" applyAlignment="1">
      <alignment horizontal="center" vertical="top" wrapText="1"/>
    </xf>
    <xf numFmtId="3" fontId="10" fillId="6" borderId="25" xfId="0" applyNumberFormat="1" applyFont="1" applyFill="1" applyBorder="1" applyAlignment="1">
      <alignment horizontal="center" vertical="top" wrapText="1"/>
    </xf>
    <xf numFmtId="165" fontId="11" fillId="6" borderId="24" xfId="0" applyNumberFormat="1" applyFont="1" applyFill="1" applyBorder="1" applyAlignment="1">
      <alignment horizontal="center" vertical="center" textRotation="90" wrapText="1"/>
    </xf>
    <xf numFmtId="0" fontId="1" fillId="6" borderId="62" xfId="0" applyFont="1" applyFill="1" applyBorder="1" applyAlignment="1">
      <alignment horizontal="left" vertical="top" wrapText="1"/>
    </xf>
    <xf numFmtId="165" fontId="7" fillId="6" borderId="4" xfId="0" applyNumberFormat="1" applyFont="1" applyFill="1" applyBorder="1" applyAlignment="1">
      <alignment vertical="top"/>
    </xf>
    <xf numFmtId="165" fontId="7" fillId="0" borderId="4" xfId="0" applyNumberFormat="1" applyFont="1" applyFill="1" applyBorder="1" applyAlignment="1">
      <alignment horizontal="center" vertical="top"/>
    </xf>
    <xf numFmtId="165" fontId="7" fillId="0" borderId="30" xfId="0" applyNumberFormat="1" applyFont="1" applyFill="1" applyBorder="1" applyAlignment="1">
      <alignment horizontal="center" vertical="top"/>
    </xf>
    <xf numFmtId="165" fontId="19" fillId="6" borderId="0" xfId="0" applyNumberFormat="1" applyFont="1" applyFill="1" applyBorder="1" applyAlignment="1">
      <alignment horizontal="center" vertical="top"/>
    </xf>
    <xf numFmtId="165" fontId="19" fillId="6" borderId="4" xfId="0" applyNumberFormat="1" applyFont="1" applyFill="1" applyBorder="1" applyAlignment="1">
      <alignment horizontal="center" vertical="top"/>
    </xf>
    <xf numFmtId="1" fontId="1" fillId="6" borderId="34" xfId="0" applyNumberFormat="1" applyFont="1" applyFill="1" applyBorder="1" applyAlignment="1">
      <alignment horizontal="center" vertical="top" wrapText="1"/>
    </xf>
    <xf numFmtId="165" fontId="11" fillId="6" borderId="0" xfId="0" applyNumberFormat="1" applyFont="1" applyFill="1" applyBorder="1" applyAlignment="1">
      <alignment horizontal="center" vertical="center" textRotation="90" wrapText="1"/>
    </xf>
    <xf numFmtId="3" fontId="7" fillId="6" borderId="67" xfId="0" applyNumberFormat="1" applyFont="1" applyFill="1" applyBorder="1" applyAlignment="1">
      <alignment horizontal="center" vertical="center" textRotation="90" wrapText="1"/>
    </xf>
    <xf numFmtId="3" fontId="10" fillId="6" borderId="26" xfId="0" applyNumberFormat="1" applyFont="1" applyFill="1" applyBorder="1" applyAlignment="1">
      <alignment horizontal="left" vertical="top" wrapText="1"/>
    </xf>
    <xf numFmtId="3" fontId="7" fillId="6" borderId="57" xfId="0" applyNumberFormat="1" applyFont="1" applyFill="1" applyBorder="1" applyAlignment="1">
      <alignment horizontal="center" vertical="center" textRotation="90" wrapText="1"/>
    </xf>
    <xf numFmtId="3" fontId="7" fillId="6" borderId="44" xfId="0" applyNumberFormat="1" applyFont="1" applyFill="1" applyBorder="1" applyAlignment="1">
      <alignment horizontal="center" vertical="top"/>
    </xf>
    <xf numFmtId="3" fontId="7" fillId="6" borderId="6" xfId="0" applyNumberFormat="1" applyFont="1" applyFill="1" applyBorder="1" applyAlignment="1">
      <alignment vertical="top" wrapText="1"/>
    </xf>
    <xf numFmtId="3" fontId="7" fillId="6" borderId="67" xfId="0" applyNumberFormat="1" applyFont="1" applyFill="1" applyBorder="1" applyAlignment="1">
      <alignment horizontal="center" vertical="top"/>
    </xf>
    <xf numFmtId="3" fontId="7" fillId="6" borderId="18" xfId="0" applyNumberFormat="1" applyFont="1" applyFill="1" applyBorder="1" applyAlignment="1">
      <alignment horizontal="center" vertical="top"/>
    </xf>
    <xf numFmtId="49" fontId="7" fillId="6" borderId="57" xfId="0" applyNumberFormat="1" applyFont="1" applyFill="1" applyBorder="1" applyAlignment="1">
      <alignment horizontal="center" vertical="top"/>
    </xf>
    <xf numFmtId="0" fontId="8" fillId="6" borderId="27" xfId="0" applyFont="1" applyFill="1" applyBorder="1" applyAlignment="1">
      <alignment horizontal="left" vertical="top" wrapText="1"/>
    </xf>
    <xf numFmtId="0" fontId="1" fillId="6" borderId="20" xfId="0" applyFont="1" applyFill="1" applyBorder="1" applyAlignment="1">
      <alignment horizontal="left" vertical="top" wrapText="1"/>
    </xf>
    <xf numFmtId="0" fontId="7" fillId="6" borderId="26" xfId="0" applyFont="1" applyFill="1" applyBorder="1" applyAlignment="1">
      <alignment vertical="top" wrapText="1"/>
    </xf>
    <xf numFmtId="3" fontId="7" fillId="3" borderId="23" xfId="0" applyNumberFormat="1" applyFont="1" applyFill="1" applyBorder="1" applyAlignment="1">
      <alignment horizontal="center" vertical="top"/>
    </xf>
    <xf numFmtId="0" fontId="11" fillId="6" borderId="69" xfId="0" applyFont="1" applyFill="1" applyBorder="1" applyAlignment="1">
      <alignment horizontal="center" vertical="center" textRotation="90" wrapText="1"/>
    </xf>
    <xf numFmtId="0" fontId="7" fillId="6" borderId="26" xfId="0" applyFont="1" applyFill="1" applyBorder="1" applyAlignment="1">
      <alignment horizontal="left" vertical="top" wrapText="1"/>
    </xf>
    <xf numFmtId="0" fontId="1" fillId="6" borderId="18" xfId="0" applyFont="1" applyFill="1" applyBorder="1" applyAlignment="1">
      <alignment horizontal="center" vertical="top" wrapText="1"/>
    </xf>
    <xf numFmtId="165" fontId="1" fillId="6" borderId="18" xfId="0" applyNumberFormat="1" applyFont="1" applyFill="1" applyBorder="1" applyAlignment="1">
      <alignment horizontal="left" vertical="top" wrapText="1"/>
    </xf>
    <xf numFmtId="165" fontId="3" fillId="6" borderId="22" xfId="0" applyNumberFormat="1" applyFont="1" applyFill="1" applyBorder="1" applyAlignment="1">
      <alignment horizontal="left" vertical="top" wrapText="1"/>
    </xf>
    <xf numFmtId="165" fontId="1" fillId="6" borderId="6" xfId="0" applyNumberFormat="1" applyFont="1" applyFill="1" applyBorder="1" applyAlignment="1">
      <alignment horizontal="left" vertical="top" wrapText="1"/>
    </xf>
    <xf numFmtId="165" fontId="15" fillId="6" borderId="22" xfId="0" applyNumberFormat="1" applyFont="1" applyFill="1" applyBorder="1" applyAlignment="1">
      <alignment horizontal="center" vertical="center" textRotation="90" wrapText="1"/>
    </xf>
    <xf numFmtId="165" fontId="7" fillId="6" borderId="11" xfId="0" applyNumberFormat="1" applyFont="1" applyFill="1" applyBorder="1" applyAlignment="1">
      <alignment horizontal="center" vertical="center" textRotation="90" wrapText="1"/>
    </xf>
    <xf numFmtId="0" fontId="7" fillId="6" borderId="44" xfId="0" applyFont="1" applyFill="1" applyBorder="1" applyAlignment="1">
      <alignment horizontal="center" vertical="center"/>
    </xf>
    <xf numFmtId="165" fontId="7" fillId="6" borderId="44" xfId="0" applyNumberFormat="1" applyFont="1" applyFill="1" applyBorder="1" applyAlignment="1">
      <alignment horizontal="center" vertical="center"/>
    </xf>
    <xf numFmtId="165" fontId="7" fillId="6" borderId="60" xfId="0" applyNumberFormat="1" applyFont="1" applyFill="1" applyBorder="1" applyAlignment="1">
      <alignment horizontal="center" vertical="center"/>
    </xf>
    <xf numFmtId="165" fontId="7" fillId="3" borderId="11" xfId="0" applyNumberFormat="1" applyFont="1" applyFill="1" applyBorder="1" applyAlignment="1">
      <alignment horizontal="left" vertical="top" wrapText="1"/>
    </xf>
    <xf numFmtId="165" fontId="7" fillId="6" borderId="7" xfId="0" applyNumberFormat="1" applyFont="1" applyFill="1" applyBorder="1" applyAlignment="1">
      <alignment horizontal="left" vertical="top" wrapText="1"/>
    </xf>
    <xf numFmtId="165" fontId="7" fillId="6" borderId="11" xfId="0" applyNumberFormat="1" applyFont="1" applyFill="1" applyBorder="1" applyAlignment="1">
      <alignment horizontal="left" vertical="top" wrapText="1"/>
    </xf>
    <xf numFmtId="165" fontId="7" fillId="0" borderId="44" xfId="0" applyNumberFormat="1" applyFont="1" applyBorder="1" applyAlignment="1">
      <alignment horizontal="center" vertical="top"/>
    </xf>
    <xf numFmtId="49" fontId="10" fillId="6" borderId="23" xfId="0" applyNumberFormat="1" applyFont="1" applyFill="1" applyBorder="1" applyAlignment="1">
      <alignment horizontal="center" vertical="top"/>
    </xf>
    <xf numFmtId="165" fontId="7" fillId="6" borderId="7" xfId="0" applyNumberFormat="1" applyFont="1" applyFill="1" applyBorder="1" applyAlignment="1">
      <alignment vertical="top"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17" fillId="0" borderId="0" xfId="0" applyFont="1" applyAlignment="1">
      <alignment horizontal="center" vertical="top"/>
    </xf>
    <xf numFmtId="0" fontId="1" fillId="0" borderId="44"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37" xfId="0" applyFont="1" applyBorder="1" applyAlignment="1">
      <alignment horizontal="center" vertical="center" textRotation="90" wrapText="1"/>
    </xf>
    <xf numFmtId="0" fontId="7" fillId="3" borderId="46" xfId="0" applyFont="1" applyFill="1" applyBorder="1" applyAlignment="1">
      <alignment horizontal="left" vertical="top" wrapText="1"/>
    </xf>
    <xf numFmtId="0" fontId="8" fillId="0" borderId="51" xfId="0" applyFont="1" applyBorder="1" applyAlignment="1">
      <alignment horizontal="left" vertical="top" wrapText="1"/>
    </xf>
    <xf numFmtId="0" fontId="8" fillId="0" borderId="50" xfId="0" applyFont="1" applyBorder="1" applyAlignment="1">
      <alignment horizontal="left" vertical="top" wrapText="1"/>
    </xf>
    <xf numFmtId="0" fontId="7" fillId="0" borderId="46" xfId="0" applyFont="1" applyBorder="1" applyAlignment="1">
      <alignment horizontal="left" vertical="top" wrapText="1"/>
    </xf>
    <xf numFmtId="0" fontId="7" fillId="0" borderId="51" xfId="0" applyFont="1" applyBorder="1" applyAlignment="1">
      <alignment horizontal="left" vertical="top" wrapText="1"/>
    </xf>
    <xf numFmtId="0" fontId="7" fillId="0" borderId="50" xfId="0" applyFont="1" applyBorder="1" applyAlignment="1">
      <alignment horizontal="left" vertical="top" wrapText="1"/>
    </xf>
    <xf numFmtId="0" fontId="10" fillId="8" borderId="55" xfId="0" applyFont="1" applyFill="1" applyBorder="1" applyAlignment="1">
      <alignment horizontal="right" vertical="top" wrapText="1"/>
    </xf>
    <xf numFmtId="0" fontId="10" fillId="8" borderId="24" xfId="0" applyFont="1" applyFill="1" applyBorder="1" applyAlignment="1">
      <alignment horizontal="right" vertical="top" wrapText="1"/>
    </xf>
    <xf numFmtId="0" fontId="10" fillId="8" borderId="28" xfId="0" applyFont="1" applyFill="1" applyBorder="1" applyAlignment="1">
      <alignment horizontal="right" vertical="top" wrapText="1"/>
    </xf>
    <xf numFmtId="0" fontId="7" fillId="3" borderId="56" xfId="0" applyFont="1" applyFill="1" applyBorder="1" applyAlignment="1">
      <alignment horizontal="left" vertical="top" wrapText="1"/>
    </xf>
    <xf numFmtId="0" fontId="7" fillId="3" borderId="57" xfId="0" applyFont="1" applyFill="1" applyBorder="1" applyAlignment="1">
      <alignment horizontal="left" vertical="top" wrapText="1"/>
    </xf>
    <xf numFmtId="0" fontId="7" fillId="3" borderId="40" xfId="0" applyFont="1" applyFill="1" applyBorder="1" applyAlignment="1">
      <alignment horizontal="left" vertical="top" wrapText="1"/>
    </xf>
    <xf numFmtId="0" fontId="7" fillId="8" borderId="46" xfId="0" applyFont="1" applyFill="1" applyBorder="1" applyAlignment="1">
      <alignment horizontal="left" vertical="top" wrapText="1"/>
    </xf>
    <xf numFmtId="0" fontId="7" fillId="8" borderId="51" xfId="0" applyFont="1" applyFill="1" applyBorder="1" applyAlignment="1">
      <alignment horizontal="left" vertical="top" wrapText="1"/>
    </xf>
    <xf numFmtId="0" fontId="7" fillId="8" borderId="50" xfId="0" applyFont="1" applyFill="1" applyBorder="1" applyAlignment="1">
      <alignment horizontal="left" vertical="top" wrapText="1"/>
    </xf>
    <xf numFmtId="0" fontId="10" fillId="4" borderId="46" xfId="0" applyFont="1" applyFill="1" applyBorder="1" applyAlignment="1">
      <alignment horizontal="right" vertical="top" wrapText="1"/>
    </xf>
    <xf numFmtId="0" fontId="10" fillId="4" borderId="51" xfId="0" applyFont="1" applyFill="1" applyBorder="1" applyAlignment="1">
      <alignment horizontal="right" vertical="top" wrapText="1"/>
    </xf>
    <xf numFmtId="0" fontId="10" fillId="4" borderId="50" xfId="0" applyFont="1" applyFill="1" applyBorder="1" applyAlignment="1">
      <alignment horizontal="right" vertical="top" wrapText="1"/>
    </xf>
    <xf numFmtId="0" fontId="7" fillId="0" borderId="0" xfId="0" applyNumberFormat="1" applyFont="1" applyFill="1" applyBorder="1" applyAlignment="1">
      <alignment horizontal="left" vertical="top" wrapText="1"/>
    </xf>
    <xf numFmtId="49" fontId="10" fillId="0" borderId="24" xfId="0" applyNumberFormat="1" applyFont="1" applyFill="1" applyBorder="1" applyAlignment="1">
      <alignment horizontal="center" vertical="top" wrapText="1"/>
    </xf>
    <xf numFmtId="0" fontId="10" fillId="0" borderId="33"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3" xfId="0" applyFont="1" applyBorder="1" applyAlignment="1">
      <alignment horizontal="center" vertical="center" wrapText="1"/>
    </xf>
    <xf numFmtId="0" fontId="10" fillId="4" borderId="45" xfId="0" applyFont="1" applyFill="1" applyBorder="1" applyAlignment="1">
      <alignment horizontal="right" vertical="top" wrapText="1"/>
    </xf>
    <xf numFmtId="0" fontId="10" fillId="4" borderId="52" xfId="0" applyFont="1" applyFill="1" applyBorder="1" applyAlignment="1">
      <alignment horizontal="right" vertical="top" wrapText="1"/>
    </xf>
    <xf numFmtId="0" fontId="10" fillId="4" borderId="54" xfId="0" applyFont="1" applyFill="1" applyBorder="1" applyAlignment="1">
      <alignment horizontal="right" vertical="top" wrapText="1"/>
    </xf>
    <xf numFmtId="0" fontId="10" fillId="8" borderId="56" xfId="0" applyFont="1" applyFill="1" applyBorder="1" applyAlignment="1">
      <alignment horizontal="right" vertical="top" wrapText="1"/>
    </xf>
    <xf numFmtId="0" fontId="10" fillId="8" borderId="57" xfId="0" applyFont="1" applyFill="1" applyBorder="1" applyAlignment="1">
      <alignment horizontal="right" vertical="top" wrapText="1"/>
    </xf>
    <xf numFmtId="0" fontId="10" fillId="8" borderId="40" xfId="0" applyFont="1" applyFill="1" applyBorder="1" applyAlignment="1">
      <alignment horizontal="righ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40" xfId="0" applyFont="1" applyBorder="1" applyAlignment="1">
      <alignment horizontal="left" vertical="top" wrapText="1"/>
    </xf>
    <xf numFmtId="49" fontId="10" fillId="2" borderId="43" xfId="0" applyNumberFormat="1" applyFont="1" applyFill="1" applyBorder="1" applyAlignment="1">
      <alignment horizontal="right" vertical="top"/>
    </xf>
    <xf numFmtId="0" fontId="7" fillId="2" borderId="43" xfId="0" applyFont="1" applyFill="1" applyBorder="1" applyAlignment="1">
      <alignment horizontal="center" vertical="top" wrapText="1"/>
    </xf>
    <xf numFmtId="0" fontId="7" fillId="2" borderId="53" xfId="0" applyFont="1" applyFill="1" applyBorder="1" applyAlignment="1">
      <alignment horizontal="center" vertical="top" wrapText="1"/>
    </xf>
    <xf numFmtId="49" fontId="10" fillId="9" borderId="42" xfId="0" applyNumberFormat="1" applyFont="1" applyFill="1" applyBorder="1" applyAlignment="1">
      <alignment horizontal="right" vertical="top"/>
    </xf>
    <xf numFmtId="49" fontId="10" fillId="9" borderId="43" xfId="0" applyNumberFormat="1" applyFont="1" applyFill="1" applyBorder="1" applyAlignment="1">
      <alignment horizontal="right" vertical="top"/>
    </xf>
    <xf numFmtId="0" fontId="7" fillId="9" borderId="43" xfId="0" applyFont="1" applyFill="1" applyBorder="1" applyAlignment="1">
      <alignment horizontal="center" vertical="top"/>
    </xf>
    <xf numFmtId="0" fontId="7" fillId="9" borderId="53" xfId="0" applyFont="1" applyFill="1" applyBorder="1" applyAlignment="1">
      <alignment horizontal="center" vertical="top"/>
    </xf>
    <xf numFmtId="49" fontId="10" fillId="4" borderId="42" xfId="0" applyNumberFormat="1" applyFont="1" applyFill="1" applyBorder="1" applyAlignment="1">
      <alignment horizontal="right" vertical="top"/>
    </xf>
    <xf numFmtId="49" fontId="10" fillId="4" borderId="43" xfId="0" applyNumberFormat="1" applyFont="1" applyFill="1" applyBorder="1" applyAlignment="1">
      <alignment horizontal="right" vertical="top"/>
    </xf>
    <xf numFmtId="0" fontId="7" fillId="4" borderId="43" xfId="0" applyFont="1" applyFill="1" applyBorder="1" applyAlignment="1">
      <alignment horizontal="center" vertical="top"/>
    </xf>
    <xf numFmtId="0" fontId="7" fillId="4" borderId="53" xfId="0" applyFont="1" applyFill="1" applyBorder="1" applyAlignment="1">
      <alignment horizontal="center" vertical="top"/>
    </xf>
    <xf numFmtId="49" fontId="10" fillId="6" borderId="13" xfId="0" applyNumberFormat="1" applyFont="1" applyFill="1" applyBorder="1" applyAlignment="1">
      <alignment horizontal="center" vertical="top"/>
    </xf>
    <xf numFmtId="49" fontId="10" fillId="9" borderId="6" xfId="0" applyNumberFormat="1" applyFont="1" applyFill="1" applyBorder="1" applyAlignment="1">
      <alignment horizontal="center" vertical="top"/>
    </xf>
    <xf numFmtId="49" fontId="10" fillId="9" borderId="7" xfId="0" applyNumberFormat="1" applyFont="1" applyFill="1" applyBorder="1" applyAlignment="1">
      <alignment horizontal="center" vertical="top"/>
    </xf>
    <xf numFmtId="49" fontId="10" fillId="2" borderId="22" xfId="0" applyNumberFormat="1" applyFont="1" applyFill="1" applyBorder="1" applyAlignment="1">
      <alignment horizontal="center" vertical="top"/>
    </xf>
    <xf numFmtId="49" fontId="10" fillId="2" borderId="11" xfId="0" applyNumberFormat="1" applyFont="1" applyFill="1" applyBorder="1" applyAlignment="1">
      <alignment horizontal="center" vertical="top"/>
    </xf>
    <xf numFmtId="49" fontId="10" fillId="6" borderId="11" xfId="0" applyNumberFormat="1" applyFont="1" applyFill="1" applyBorder="1" applyAlignment="1">
      <alignment horizontal="center" vertical="top" wrapText="1"/>
    </xf>
    <xf numFmtId="0" fontId="10" fillId="2" borderId="43" xfId="0" applyFont="1" applyFill="1" applyBorder="1" applyAlignment="1">
      <alignment horizontal="left" vertical="top" wrapText="1"/>
    </xf>
    <xf numFmtId="0" fontId="10" fillId="2" borderId="53" xfId="0" applyFont="1" applyFill="1" applyBorder="1" applyAlignment="1">
      <alignment horizontal="left" vertical="top" wrapText="1"/>
    </xf>
    <xf numFmtId="0" fontId="7" fillId="2" borderId="33" xfId="0" applyFont="1" applyFill="1" applyBorder="1" applyAlignment="1">
      <alignment horizontal="center" vertical="top" wrapText="1"/>
    </xf>
    <xf numFmtId="49" fontId="10" fillId="2" borderId="24" xfId="0" applyNumberFormat="1" applyFont="1" applyFill="1" applyBorder="1" applyAlignment="1">
      <alignment horizontal="right" vertical="top"/>
    </xf>
    <xf numFmtId="0" fontId="7" fillId="2" borderId="55" xfId="0" applyFont="1" applyFill="1" applyBorder="1" applyAlignment="1">
      <alignment horizontal="center" vertical="top" wrapText="1"/>
    </xf>
    <xf numFmtId="0" fontId="7" fillId="2" borderId="24" xfId="0" applyFont="1" applyFill="1" applyBorder="1" applyAlignment="1">
      <alignment horizontal="center" vertical="top" wrapText="1"/>
    </xf>
    <xf numFmtId="0" fontId="7" fillId="2" borderId="28" xfId="0" applyFont="1" applyFill="1" applyBorder="1" applyAlignment="1">
      <alignment horizontal="center" vertical="top" wrapText="1"/>
    </xf>
    <xf numFmtId="49" fontId="10" fillId="2" borderId="43" xfId="0" applyNumberFormat="1" applyFont="1" applyFill="1" applyBorder="1" applyAlignment="1">
      <alignment horizontal="left" vertical="top"/>
    </xf>
    <xf numFmtId="49" fontId="10" fillId="2" borderId="53" xfId="0" applyNumberFormat="1" applyFont="1" applyFill="1" applyBorder="1" applyAlignment="1">
      <alignment horizontal="left" vertical="top"/>
    </xf>
    <xf numFmtId="49" fontId="10" fillId="6" borderId="11" xfId="0" applyNumberFormat="1" applyFont="1" applyFill="1" applyBorder="1" applyAlignment="1">
      <alignment horizontal="center" vertical="top"/>
    </xf>
    <xf numFmtId="49" fontId="7" fillId="6" borderId="13" xfId="0" applyNumberFormat="1" applyFont="1" applyFill="1" applyBorder="1" applyAlignment="1">
      <alignment horizontal="center" vertical="top"/>
    </xf>
    <xf numFmtId="49" fontId="12" fillId="5" borderId="45" xfId="0" applyNumberFormat="1" applyFont="1" applyFill="1" applyBorder="1" applyAlignment="1">
      <alignment horizontal="left" vertical="top" wrapText="1"/>
    </xf>
    <xf numFmtId="49" fontId="12" fillId="5" borderId="52" xfId="0" applyNumberFormat="1" applyFont="1" applyFill="1" applyBorder="1" applyAlignment="1">
      <alignment horizontal="left" vertical="top" wrapText="1"/>
    </xf>
    <xf numFmtId="49" fontId="12" fillId="5" borderId="54" xfId="0" applyNumberFormat="1" applyFont="1" applyFill="1" applyBorder="1" applyAlignment="1">
      <alignment horizontal="left" vertical="top" wrapText="1"/>
    </xf>
    <xf numFmtId="0" fontId="12" fillId="7" borderId="46" xfId="0" applyFont="1" applyFill="1" applyBorder="1" applyAlignment="1">
      <alignment horizontal="left" vertical="top" wrapText="1"/>
    </xf>
    <xf numFmtId="0" fontId="12" fillId="7" borderId="51" xfId="0" applyFont="1" applyFill="1" applyBorder="1" applyAlignment="1">
      <alignment horizontal="left" vertical="top" wrapText="1"/>
    </xf>
    <xf numFmtId="0" fontId="12" fillId="7" borderId="50" xfId="0" applyFont="1" applyFill="1" applyBorder="1" applyAlignment="1">
      <alignment horizontal="left" vertical="top" wrapText="1"/>
    </xf>
    <xf numFmtId="0" fontId="10" fillId="9" borderId="35" xfId="0" applyFont="1" applyFill="1" applyBorder="1" applyAlignment="1">
      <alignment horizontal="left" vertical="top"/>
    </xf>
    <xf numFmtId="0" fontId="10" fillId="9" borderId="51" xfId="0" applyFont="1" applyFill="1" applyBorder="1" applyAlignment="1">
      <alignment horizontal="left" vertical="top"/>
    </xf>
    <xf numFmtId="0" fontId="10" fillId="9" borderId="50" xfId="0" applyFont="1" applyFill="1" applyBorder="1" applyAlignment="1">
      <alignment horizontal="left" vertical="top"/>
    </xf>
    <xf numFmtId="0" fontId="10" fillId="2" borderId="51" xfId="0" applyFont="1" applyFill="1" applyBorder="1" applyAlignment="1">
      <alignment horizontal="left" vertical="top" wrapText="1"/>
    </xf>
    <xf numFmtId="0" fontId="10" fillId="2" borderId="50" xfId="0" applyFont="1" applyFill="1" applyBorder="1" applyAlignment="1">
      <alignment horizontal="left" vertical="top" wrapText="1"/>
    </xf>
    <xf numFmtId="1" fontId="1" fillId="6" borderId="14" xfId="0" applyNumberFormat="1" applyFont="1" applyFill="1" applyBorder="1" applyAlignment="1">
      <alignment horizontal="center" vertical="top"/>
    </xf>
    <xf numFmtId="1" fontId="1" fillId="6" borderId="26" xfId="0" applyNumberFormat="1" applyFont="1" applyFill="1" applyBorder="1" applyAlignment="1">
      <alignment horizontal="center" vertical="top"/>
    </xf>
    <xf numFmtId="3" fontId="1" fillId="6" borderId="11" xfId="0" applyNumberFormat="1" applyFont="1" applyFill="1" applyBorder="1" applyAlignment="1">
      <alignment horizontal="justify" vertical="top" wrapText="1"/>
    </xf>
    <xf numFmtId="0" fontId="0" fillId="0" borderId="26" xfId="0" applyBorder="1" applyAlignment="1">
      <alignment horizontal="justify" vertical="top" wrapText="1"/>
    </xf>
    <xf numFmtId="165" fontId="1" fillId="3" borderId="7" xfId="0" applyNumberFormat="1" applyFont="1" applyFill="1" applyBorder="1" applyAlignment="1">
      <alignment vertical="top" wrapText="1"/>
    </xf>
    <xf numFmtId="0" fontId="0" fillId="0" borderId="27" xfId="0" applyBorder="1" applyAlignment="1">
      <alignment vertical="top" wrapText="1"/>
    </xf>
    <xf numFmtId="0" fontId="10" fillId="0" borderId="45" xfId="0" applyFont="1" applyBorder="1" applyAlignment="1">
      <alignment horizontal="center" vertical="center"/>
    </xf>
    <xf numFmtId="0" fontId="10" fillId="0" borderId="52" xfId="0" applyFont="1" applyBorder="1" applyAlignment="1">
      <alignment horizontal="center" vertical="center"/>
    </xf>
    <xf numFmtId="0" fontId="10" fillId="0" borderId="54" xfId="0" applyFont="1" applyBorder="1" applyAlignment="1">
      <alignment horizontal="center" vertical="center"/>
    </xf>
    <xf numFmtId="0" fontId="7" fillId="0" borderId="2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7" fillId="0" borderId="22" xfId="0" applyFont="1" applyBorder="1" applyAlignment="1">
      <alignment horizontal="center" vertical="center" textRotation="90" shrinkToFit="1"/>
    </xf>
    <xf numFmtId="0" fontId="7" fillId="0" borderId="11" xfId="0" applyFont="1" applyBorder="1" applyAlignment="1">
      <alignment horizontal="center" vertical="center" textRotation="90" shrinkToFit="1"/>
    </xf>
    <xf numFmtId="0" fontId="7" fillId="0" borderId="20" xfId="0" applyFont="1" applyBorder="1" applyAlignment="1">
      <alignment horizontal="center" vertical="center" textRotation="90" shrinkToFit="1"/>
    </xf>
    <xf numFmtId="0" fontId="7" fillId="0" borderId="41" xfId="0" applyNumberFormat="1" applyFont="1" applyBorder="1" applyAlignment="1">
      <alignment horizontal="center" vertical="center" textRotation="90" shrinkToFit="1"/>
    </xf>
    <xf numFmtId="0" fontId="7" fillId="0" borderId="39" xfId="0" applyNumberFormat="1" applyFont="1" applyBorder="1" applyAlignment="1">
      <alignment horizontal="center" vertical="center" textRotation="90" shrinkToFit="1"/>
    </xf>
    <xf numFmtId="0" fontId="7" fillId="0" borderId="28" xfId="0" applyNumberFormat="1" applyFont="1" applyBorder="1" applyAlignment="1">
      <alignment horizontal="center" vertical="center" textRotation="90" shrinkToFit="1"/>
    </xf>
    <xf numFmtId="0" fontId="7" fillId="0" borderId="44" xfId="0" applyFont="1" applyBorder="1" applyAlignment="1">
      <alignment horizontal="center" vertical="center" textRotation="90" shrinkToFit="1"/>
    </xf>
    <xf numFmtId="0" fontId="7" fillId="0" borderId="4" xfId="0" applyFont="1" applyBorder="1" applyAlignment="1">
      <alignment horizontal="center" vertical="center" textRotation="90" shrinkToFit="1"/>
    </xf>
    <xf numFmtId="0" fontId="7" fillId="0" borderId="37" xfId="0" applyFont="1" applyBorder="1" applyAlignment="1">
      <alignment horizontal="center" vertical="center" textRotation="90" shrinkToFit="1"/>
    </xf>
    <xf numFmtId="0" fontId="7" fillId="0" borderId="6" xfId="0" applyFont="1" applyBorder="1" applyAlignment="1">
      <alignment horizontal="center" vertical="center" textRotation="90" shrinkToFit="1"/>
    </xf>
    <xf numFmtId="0" fontId="7" fillId="0" borderId="7" xfId="0" applyFont="1" applyBorder="1" applyAlignment="1">
      <alignment horizontal="center" vertical="center" textRotation="90" shrinkToFit="1"/>
    </xf>
    <xf numFmtId="0" fontId="7" fillId="0" borderId="8" xfId="0" applyFont="1" applyBorder="1" applyAlignment="1">
      <alignment horizontal="center" vertical="center" textRotation="90" shrinkToFit="1"/>
    </xf>
    <xf numFmtId="0" fontId="7" fillId="0" borderId="38"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47" xfId="0" applyFont="1" applyBorder="1" applyAlignment="1">
      <alignment horizontal="center" vertical="center" shrinkToFit="1"/>
    </xf>
    <xf numFmtId="165" fontId="1" fillId="6" borderId="48" xfId="0" applyNumberFormat="1" applyFont="1" applyFill="1" applyBorder="1" applyAlignment="1">
      <alignment vertical="top" wrapText="1"/>
    </xf>
    <xf numFmtId="165" fontId="1" fillId="6" borderId="56" xfId="0" applyNumberFormat="1" applyFont="1" applyFill="1" applyBorder="1" applyAlignment="1">
      <alignment vertical="top" wrapText="1"/>
    </xf>
    <xf numFmtId="1" fontId="7" fillId="6" borderId="36" xfId="0" applyNumberFormat="1" applyFont="1" applyFill="1" applyBorder="1" applyAlignment="1">
      <alignment horizontal="center" vertical="top"/>
    </xf>
    <xf numFmtId="1" fontId="7" fillId="6" borderId="31" xfId="0" applyNumberFormat="1" applyFont="1" applyFill="1" applyBorder="1" applyAlignment="1">
      <alignment horizontal="center" vertical="top"/>
    </xf>
    <xf numFmtId="1" fontId="7" fillId="6" borderId="15" xfId="0" applyNumberFormat="1" applyFont="1" applyFill="1" applyBorder="1" applyAlignment="1">
      <alignment horizontal="center" vertical="top"/>
    </xf>
    <xf numFmtId="1" fontId="7" fillId="6" borderId="25" xfId="0" applyNumberFormat="1" applyFont="1" applyFill="1" applyBorder="1" applyAlignment="1">
      <alignment horizontal="center" vertical="top"/>
    </xf>
    <xf numFmtId="0" fontId="1" fillId="6" borderId="14" xfId="0" applyFont="1" applyFill="1" applyBorder="1" applyAlignment="1">
      <alignment horizontal="left" vertical="top" wrapText="1"/>
    </xf>
    <xf numFmtId="0" fontId="1" fillId="6" borderId="26" xfId="0" applyFont="1" applyFill="1" applyBorder="1" applyAlignment="1">
      <alignment horizontal="left" vertical="top" wrapText="1"/>
    </xf>
    <xf numFmtId="3" fontId="1" fillId="6" borderId="14" xfId="0" applyNumberFormat="1" applyFont="1" applyFill="1" applyBorder="1" applyAlignment="1">
      <alignment horizontal="left" vertical="top" wrapText="1"/>
    </xf>
    <xf numFmtId="3" fontId="1" fillId="6" borderId="26" xfId="0" applyNumberFormat="1" applyFont="1" applyFill="1" applyBorder="1" applyAlignment="1">
      <alignment horizontal="left" vertical="top" wrapText="1"/>
    </xf>
    <xf numFmtId="0" fontId="7" fillId="6" borderId="11" xfId="0" applyFont="1" applyFill="1" applyBorder="1" applyAlignment="1">
      <alignment horizontal="center" vertical="center" textRotation="90" wrapText="1"/>
    </xf>
    <xf numFmtId="3" fontId="1" fillId="6" borderId="14" xfId="0" applyNumberFormat="1" applyFont="1" applyFill="1" applyBorder="1" applyAlignment="1">
      <alignment vertical="top" wrapText="1"/>
    </xf>
    <xf numFmtId="0" fontId="0" fillId="6" borderId="26" xfId="0" applyFill="1" applyBorder="1" applyAlignment="1">
      <alignment vertical="top" wrapText="1"/>
    </xf>
    <xf numFmtId="165" fontId="1" fillId="6" borderId="14" xfId="0" applyNumberFormat="1" applyFont="1" applyFill="1" applyBorder="1" applyAlignment="1">
      <alignment vertical="top" wrapText="1"/>
    </xf>
    <xf numFmtId="0" fontId="0" fillId="0" borderId="26" xfId="0" applyBorder="1" applyAlignment="1">
      <alignment vertical="top" wrapText="1"/>
    </xf>
    <xf numFmtId="0" fontId="8" fillId="6" borderId="11" xfId="0" applyFont="1" applyFill="1" applyBorder="1" applyAlignment="1">
      <alignment horizontal="center" vertical="center" textRotation="90" wrapText="1"/>
    </xf>
    <xf numFmtId="0" fontId="1" fillId="6" borderId="14" xfId="0" applyFont="1" applyFill="1" applyBorder="1" applyAlignment="1">
      <alignment vertical="top" wrapText="1"/>
    </xf>
    <xf numFmtId="0" fontId="0" fillId="0" borderId="11" xfId="0" applyBorder="1" applyAlignment="1">
      <alignment vertical="top" wrapText="1"/>
    </xf>
    <xf numFmtId="0" fontId="1" fillId="6" borderId="26" xfId="0" applyFont="1" applyFill="1" applyBorder="1" applyAlignment="1">
      <alignment vertical="top" wrapText="1"/>
    </xf>
    <xf numFmtId="165" fontId="1" fillId="6" borderId="29" xfId="0" applyNumberFormat="1" applyFont="1" applyFill="1" applyBorder="1" applyAlignment="1">
      <alignment horizontal="left" vertical="top" wrapText="1"/>
    </xf>
    <xf numFmtId="0" fontId="0" fillId="6" borderId="27" xfId="0" applyFill="1" applyBorder="1" applyAlignment="1">
      <alignment vertical="top" wrapText="1"/>
    </xf>
    <xf numFmtId="0" fontId="10" fillId="6" borderId="11" xfId="0" applyFont="1" applyFill="1" applyBorder="1" applyAlignment="1">
      <alignment vertical="top" wrapText="1"/>
    </xf>
    <xf numFmtId="0" fontId="0" fillId="6" borderId="11" xfId="0" applyFill="1" applyBorder="1" applyAlignment="1">
      <alignment vertical="top" wrapText="1"/>
    </xf>
    <xf numFmtId="0" fontId="7" fillId="6" borderId="0" xfId="0" applyFont="1" applyFill="1" applyBorder="1" applyAlignment="1">
      <alignment horizontal="center" vertical="center" textRotation="90" wrapText="1"/>
    </xf>
    <xf numFmtId="0" fontId="7" fillId="6" borderId="57" xfId="0" applyFont="1" applyFill="1" applyBorder="1" applyAlignment="1">
      <alignment horizontal="center" vertical="center" textRotation="90" wrapText="1"/>
    </xf>
    <xf numFmtId="49" fontId="7" fillId="6" borderId="25" xfId="0" applyNumberFormat="1" applyFont="1" applyFill="1" applyBorder="1" applyAlignment="1">
      <alignment horizontal="center" vertical="top"/>
    </xf>
    <xf numFmtId="3" fontId="7" fillId="6" borderId="11" xfId="0" applyNumberFormat="1" applyFont="1" applyFill="1" applyBorder="1" applyAlignment="1">
      <alignment horizontal="left" vertical="top" wrapText="1"/>
    </xf>
    <xf numFmtId="3" fontId="7" fillId="6" borderId="26" xfId="0" applyNumberFormat="1" applyFont="1" applyFill="1" applyBorder="1" applyAlignment="1">
      <alignment horizontal="left" vertical="top" wrapText="1"/>
    </xf>
    <xf numFmtId="3" fontId="10" fillId="6" borderId="0" xfId="0" applyNumberFormat="1" applyFont="1" applyFill="1" applyBorder="1" applyAlignment="1">
      <alignment horizontal="center" vertical="center" textRotation="90" wrapText="1"/>
    </xf>
    <xf numFmtId="0" fontId="16" fillId="0" borderId="57" xfId="0" applyFont="1" applyBorder="1" applyAlignment="1">
      <alignment horizontal="center" vertical="center" textRotation="90" wrapText="1"/>
    </xf>
    <xf numFmtId="3" fontId="10" fillId="6" borderId="14" xfId="0" applyNumberFormat="1" applyFont="1" applyFill="1" applyBorder="1" applyAlignment="1">
      <alignment vertical="top" wrapText="1"/>
    </xf>
    <xf numFmtId="3" fontId="10" fillId="6" borderId="58" xfId="0" applyNumberFormat="1" applyFont="1" applyFill="1" applyBorder="1" applyAlignment="1">
      <alignment vertical="top" wrapText="1"/>
    </xf>
    <xf numFmtId="49" fontId="7" fillId="6" borderId="63" xfId="0" applyNumberFormat="1" applyFont="1" applyFill="1" applyBorder="1" applyAlignment="1">
      <alignment horizontal="center" vertical="top"/>
    </xf>
    <xf numFmtId="49" fontId="7" fillId="6" borderId="39" xfId="0" applyNumberFormat="1" applyFont="1" applyFill="1" applyBorder="1" applyAlignment="1">
      <alignment horizontal="center" vertical="top"/>
    </xf>
    <xf numFmtId="0" fontId="7" fillId="3" borderId="14" xfId="0" applyFont="1" applyFill="1" applyBorder="1" applyAlignment="1">
      <alignment vertical="top" wrapText="1"/>
    </xf>
    <xf numFmtId="0" fontId="7" fillId="3" borderId="26" xfId="0" applyFont="1" applyFill="1" applyBorder="1" applyAlignment="1">
      <alignment vertical="top" wrapText="1"/>
    </xf>
    <xf numFmtId="0" fontId="0" fillId="0" borderId="26" xfId="0" applyBorder="1" applyAlignment="1">
      <alignment horizontal="left" vertical="top" wrapText="1"/>
    </xf>
    <xf numFmtId="165" fontId="11" fillId="6" borderId="22" xfId="0" applyNumberFormat="1" applyFont="1" applyFill="1" applyBorder="1" applyAlignment="1">
      <alignment horizontal="center" vertical="center" textRotation="90" wrapText="1"/>
    </xf>
    <xf numFmtId="0" fontId="0" fillId="0" borderId="26" xfId="0" applyBorder="1" applyAlignment="1">
      <alignment horizontal="center" vertical="center" wrapText="1"/>
    </xf>
    <xf numFmtId="0" fontId="1" fillId="0" borderId="0" xfId="0" applyFont="1" applyAlignment="1">
      <alignment vertical="top" wrapText="1"/>
    </xf>
    <xf numFmtId="0" fontId="4" fillId="0" borderId="0" xfId="0" applyFont="1" applyAlignment="1">
      <alignment vertical="top"/>
    </xf>
    <xf numFmtId="0" fontId="0" fillId="0" borderId="0" xfId="0" applyAlignment="1">
      <alignment horizontal="center" vertical="top" wrapText="1"/>
    </xf>
    <xf numFmtId="0" fontId="7" fillId="0" borderId="24" xfId="0" applyFont="1" applyBorder="1" applyAlignment="1">
      <alignment horizontal="right" vertical="top"/>
    </xf>
    <xf numFmtId="0" fontId="8" fillId="0" borderId="24" xfId="0" applyFont="1" applyBorder="1" applyAlignment="1">
      <alignment horizontal="right" vertical="top"/>
    </xf>
    <xf numFmtId="3" fontId="10" fillId="6" borderId="22" xfId="0" applyNumberFormat="1" applyFont="1" applyFill="1" applyBorder="1" applyAlignment="1">
      <alignment horizontal="left" vertical="top" wrapText="1"/>
    </xf>
    <xf numFmtId="0" fontId="0" fillId="0" borderId="11" xfId="0" applyBorder="1" applyAlignment="1">
      <alignment horizontal="left" vertical="top" wrapText="1"/>
    </xf>
    <xf numFmtId="0" fontId="10" fillId="6" borderId="22" xfId="0" applyFont="1" applyFill="1" applyBorder="1" applyAlignment="1">
      <alignment horizontal="left" vertical="top" wrapText="1"/>
    </xf>
    <xf numFmtId="0" fontId="0" fillId="6" borderId="26" xfId="0" applyFill="1" applyBorder="1" applyAlignment="1">
      <alignment horizontal="left" vertical="top" wrapText="1"/>
    </xf>
  </cellXfs>
  <cellStyles count="2">
    <cellStyle name="Įprastas" xfId="0" builtinId="0"/>
    <cellStyle name="Įprastas 2" xfId="1"/>
  </cellStyles>
  <dxfs count="0"/>
  <tableStyles count="0" defaultTableStyle="TableStyleMedium2" defaultPivotStyle="PivotStyleLight16"/>
  <colors>
    <mruColors>
      <color rgb="FFFFCCCC"/>
      <color rgb="FFCCFFCC"/>
      <color rgb="FFFFCCFF"/>
      <color rgb="FFFFFFCC"/>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1"/>
  <sheetViews>
    <sheetView tabSelected="1" zoomScaleNormal="100" zoomScaleSheetLayoutView="100" workbookViewId="0">
      <selection activeCell="W5" sqref="W5"/>
    </sheetView>
  </sheetViews>
  <sheetFormatPr defaultColWidth="9.140625" defaultRowHeight="12.75" x14ac:dyDescent="0.2"/>
  <cols>
    <col min="1" max="2" width="2.85546875" style="15" customWidth="1"/>
    <col min="3" max="3" width="3.140625" style="15" customWidth="1"/>
    <col min="4" max="4" width="37.42578125" style="15" customWidth="1"/>
    <col min="5" max="5" width="2.85546875" style="17" customWidth="1"/>
    <col min="6" max="6" width="3.28515625" style="18" customWidth="1"/>
    <col min="7" max="7" width="7.85546875" style="19" customWidth="1"/>
    <col min="8" max="8" width="9.28515625" style="15" customWidth="1"/>
    <col min="9" max="10" width="8.85546875" style="15" customWidth="1"/>
    <col min="11" max="11" width="28.85546875" style="15" customWidth="1"/>
    <col min="12" max="14" width="4.28515625" style="15" customWidth="1"/>
    <col min="15" max="15" width="9.140625" style="30"/>
    <col min="16" max="16384" width="9.140625" style="16"/>
  </cols>
  <sheetData>
    <row r="1" spans="1:15" s="98" customFormat="1" ht="40.5" customHeight="1" x14ac:dyDescent="0.2">
      <c r="A1" s="94"/>
      <c r="B1" s="94"/>
      <c r="C1" s="94"/>
      <c r="D1" s="94"/>
      <c r="E1" s="95"/>
      <c r="F1" s="96"/>
      <c r="G1" s="97"/>
      <c r="H1" s="94"/>
      <c r="I1" s="94"/>
      <c r="J1" s="94"/>
      <c r="K1" s="490" t="s">
        <v>104</v>
      </c>
      <c r="L1" s="491"/>
      <c r="M1" s="491"/>
      <c r="N1" s="491"/>
    </row>
    <row r="2" spans="1:15" s="98" customFormat="1" ht="15" customHeight="1" x14ac:dyDescent="0.2">
      <c r="A2" s="94"/>
      <c r="B2" s="94"/>
      <c r="C2" s="94"/>
      <c r="D2" s="94"/>
      <c r="E2" s="95"/>
      <c r="F2" s="96"/>
      <c r="G2" s="97"/>
      <c r="H2" s="94"/>
      <c r="I2" s="94"/>
      <c r="J2" s="94"/>
      <c r="K2" s="133"/>
      <c r="L2" s="134"/>
      <c r="M2" s="134"/>
      <c r="N2" s="134"/>
    </row>
    <row r="3" spans="1:15" s="94" customFormat="1" ht="15" customHeight="1" x14ac:dyDescent="0.2">
      <c r="A3" s="265"/>
      <c r="B3" s="265"/>
      <c r="C3" s="265"/>
      <c r="D3" s="346" t="s">
        <v>126</v>
      </c>
      <c r="E3" s="346"/>
      <c r="F3" s="346"/>
      <c r="G3" s="346"/>
      <c r="H3" s="346"/>
      <c r="I3" s="346"/>
      <c r="J3" s="346"/>
      <c r="K3" s="492"/>
      <c r="L3" s="265"/>
      <c r="M3" s="265"/>
      <c r="O3" s="180"/>
    </row>
    <row r="4" spans="1:15" s="98" customFormat="1" ht="15.75" x14ac:dyDescent="0.2">
      <c r="A4" s="347" t="s">
        <v>20</v>
      </c>
      <c r="B4" s="347"/>
      <c r="C4" s="347"/>
      <c r="D4" s="347"/>
      <c r="E4" s="347"/>
      <c r="F4" s="347"/>
      <c r="G4" s="347"/>
      <c r="H4" s="347"/>
      <c r="I4" s="347"/>
      <c r="J4" s="347"/>
      <c r="K4" s="347"/>
      <c r="L4" s="347"/>
      <c r="M4" s="347"/>
      <c r="O4" s="180"/>
    </row>
    <row r="5" spans="1:15" s="98" customFormat="1" ht="15.75" x14ac:dyDescent="0.2">
      <c r="A5" s="348" t="s">
        <v>15</v>
      </c>
      <c r="B5" s="348"/>
      <c r="C5" s="348"/>
      <c r="D5" s="348"/>
      <c r="E5" s="348"/>
      <c r="F5" s="348"/>
      <c r="G5" s="348"/>
      <c r="H5" s="348"/>
      <c r="I5" s="348"/>
      <c r="J5" s="348"/>
      <c r="K5" s="348"/>
      <c r="L5" s="348"/>
      <c r="M5" s="348"/>
      <c r="N5" s="99"/>
      <c r="O5" s="180"/>
    </row>
    <row r="6" spans="1:15" ht="15.75" customHeight="1" thickBot="1" x14ac:dyDescent="0.25">
      <c r="K6" s="493" t="s">
        <v>53</v>
      </c>
      <c r="L6" s="493"/>
      <c r="M6" s="493"/>
      <c r="N6" s="494"/>
      <c r="O6" s="16"/>
    </row>
    <row r="7" spans="1:15" ht="28.5" customHeight="1" x14ac:dyDescent="0.2">
      <c r="A7" s="445" t="s">
        <v>16</v>
      </c>
      <c r="B7" s="436" t="s">
        <v>0</v>
      </c>
      <c r="C7" s="436" t="s">
        <v>18</v>
      </c>
      <c r="D7" s="448" t="s">
        <v>10</v>
      </c>
      <c r="E7" s="436" t="s">
        <v>1</v>
      </c>
      <c r="F7" s="439" t="s">
        <v>2</v>
      </c>
      <c r="G7" s="442" t="s">
        <v>3</v>
      </c>
      <c r="H7" s="349" t="s">
        <v>109</v>
      </c>
      <c r="I7" s="349" t="s">
        <v>81</v>
      </c>
      <c r="J7" s="349" t="s">
        <v>107</v>
      </c>
      <c r="K7" s="429" t="s">
        <v>9</v>
      </c>
      <c r="L7" s="430"/>
      <c r="M7" s="430"/>
      <c r="N7" s="431"/>
    </row>
    <row r="8" spans="1:15" ht="21.75" customHeight="1" x14ac:dyDescent="0.2">
      <c r="A8" s="446"/>
      <c r="B8" s="437"/>
      <c r="C8" s="437"/>
      <c r="D8" s="449"/>
      <c r="E8" s="437"/>
      <c r="F8" s="440"/>
      <c r="G8" s="443"/>
      <c r="H8" s="350"/>
      <c r="I8" s="350"/>
      <c r="J8" s="350"/>
      <c r="K8" s="432" t="s">
        <v>10</v>
      </c>
      <c r="L8" s="434"/>
      <c r="M8" s="434"/>
      <c r="N8" s="435"/>
    </row>
    <row r="9" spans="1:15" ht="64.5" customHeight="1" thickBot="1" x14ac:dyDescent="0.25">
      <c r="A9" s="447"/>
      <c r="B9" s="438"/>
      <c r="C9" s="438"/>
      <c r="D9" s="450"/>
      <c r="E9" s="438"/>
      <c r="F9" s="441"/>
      <c r="G9" s="444"/>
      <c r="H9" s="351"/>
      <c r="I9" s="351"/>
      <c r="J9" s="351"/>
      <c r="K9" s="433"/>
      <c r="L9" s="20" t="s">
        <v>60</v>
      </c>
      <c r="M9" s="20" t="s">
        <v>82</v>
      </c>
      <c r="N9" s="21" t="s">
        <v>108</v>
      </c>
    </row>
    <row r="10" spans="1:15" s="22" customFormat="1" ht="15" customHeight="1" x14ac:dyDescent="0.2">
      <c r="A10" s="412" t="s">
        <v>35</v>
      </c>
      <c r="B10" s="413"/>
      <c r="C10" s="413"/>
      <c r="D10" s="413"/>
      <c r="E10" s="413"/>
      <c r="F10" s="413"/>
      <c r="G10" s="413"/>
      <c r="H10" s="413"/>
      <c r="I10" s="413"/>
      <c r="J10" s="413"/>
      <c r="K10" s="413"/>
      <c r="L10" s="413"/>
      <c r="M10" s="413"/>
      <c r="N10" s="414"/>
      <c r="O10" s="146"/>
    </row>
    <row r="11" spans="1:15" s="22" customFormat="1" ht="13.5" customHeight="1" x14ac:dyDescent="0.2">
      <c r="A11" s="415" t="s">
        <v>21</v>
      </c>
      <c r="B11" s="416"/>
      <c r="C11" s="416"/>
      <c r="D11" s="416"/>
      <c r="E11" s="416"/>
      <c r="F11" s="416"/>
      <c r="G11" s="416"/>
      <c r="H11" s="416"/>
      <c r="I11" s="416"/>
      <c r="J11" s="416"/>
      <c r="K11" s="416"/>
      <c r="L11" s="416"/>
      <c r="M11" s="416"/>
      <c r="N11" s="417"/>
      <c r="O11" s="146"/>
    </row>
    <row r="12" spans="1:15" ht="14.25" customHeight="1" x14ac:dyDescent="0.2">
      <c r="A12" s="23" t="s">
        <v>4</v>
      </c>
      <c r="B12" s="418" t="s">
        <v>22</v>
      </c>
      <c r="C12" s="419"/>
      <c r="D12" s="419"/>
      <c r="E12" s="419"/>
      <c r="F12" s="419"/>
      <c r="G12" s="419"/>
      <c r="H12" s="419"/>
      <c r="I12" s="419"/>
      <c r="J12" s="419"/>
      <c r="K12" s="419"/>
      <c r="L12" s="419"/>
      <c r="M12" s="419"/>
      <c r="N12" s="420"/>
    </row>
    <row r="13" spans="1:15" ht="15.75" customHeight="1" x14ac:dyDescent="0.2">
      <c r="A13" s="24" t="s">
        <v>4</v>
      </c>
      <c r="B13" s="25" t="s">
        <v>4</v>
      </c>
      <c r="C13" s="421"/>
      <c r="D13" s="421"/>
      <c r="E13" s="421"/>
      <c r="F13" s="421"/>
      <c r="G13" s="421"/>
      <c r="H13" s="421"/>
      <c r="I13" s="421"/>
      <c r="J13" s="421"/>
      <c r="K13" s="421"/>
      <c r="L13" s="421"/>
      <c r="M13" s="421"/>
      <c r="N13" s="422"/>
    </row>
    <row r="14" spans="1:15" ht="14.25" customHeight="1" x14ac:dyDescent="0.2">
      <c r="A14" s="264" t="s">
        <v>4</v>
      </c>
      <c r="B14" s="269" t="s">
        <v>4</v>
      </c>
      <c r="C14" s="296" t="s">
        <v>4</v>
      </c>
      <c r="D14" s="303" t="s">
        <v>46</v>
      </c>
      <c r="E14" s="203"/>
      <c r="F14" s="280" t="s">
        <v>23</v>
      </c>
      <c r="G14" s="292" t="s">
        <v>17</v>
      </c>
      <c r="H14" s="28">
        <v>94.4</v>
      </c>
      <c r="I14" s="28">
        <v>83.3</v>
      </c>
      <c r="J14" s="28">
        <v>93.3</v>
      </c>
      <c r="K14" s="135"/>
      <c r="L14" s="136"/>
      <c r="M14" s="136"/>
      <c r="N14" s="137"/>
    </row>
    <row r="15" spans="1:15" ht="12.75" customHeight="1" x14ac:dyDescent="0.2">
      <c r="A15" s="264"/>
      <c r="B15" s="269"/>
      <c r="C15" s="301"/>
      <c r="D15" s="304"/>
      <c r="E15" s="204"/>
      <c r="F15" s="119"/>
      <c r="G15" s="227" t="s">
        <v>45</v>
      </c>
      <c r="H15" s="31">
        <v>137.5</v>
      </c>
      <c r="I15" s="31"/>
      <c r="J15" s="31"/>
      <c r="K15" s="305"/>
      <c r="L15" s="306"/>
      <c r="M15" s="306"/>
      <c r="N15" s="307"/>
    </row>
    <row r="16" spans="1:15" ht="12" customHeight="1" x14ac:dyDescent="0.2">
      <c r="A16" s="264"/>
      <c r="B16" s="269"/>
      <c r="C16" s="267"/>
      <c r="D16" s="425" t="s">
        <v>36</v>
      </c>
      <c r="E16" s="203" t="s">
        <v>24</v>
      </c>
      <c r="F16" s="26"/>
      <c r="G16" s="290"/>
      <c r="H16" s="28"/>
      <c r="I16" s="29"/>
      <c r="J16" s="28"/>
      <c r="K16" s="427" t="s">
        <v>54</v>
      </c>
      <c r="L16" s="8">
        <v>1</v>
      </c>
      <c r="M16" s="193"/>
      <c r="N16" s="78"/>
    </row>
    <row r="17" spans="1:20" ht="12.75" customHeight="1" x14ac:dyDescent="0.2">
      <c r="A17" s="264"/>
      <c r="B17" s="269"/>
      <c r="C17" s="267"/>
      <c r="D17" s="426"/>
      <c r="E17" s="203"/>
      <c r="F17" s="26"/>
      <c r="G17" s="290"/>
      <c r="H17" s="28"/>
      <c r="I17" s="29"/>
      <c r="J17" s="28"/>
      <c r="K17" s="428"/>
      <c r="L17" s="81"/>
      <c r="M17" s="193"/>
      <c r="N17" s="78"/>
    </row>
    <row r="18" spans="1:20" ht="15" customHeight="1" x14ac:dyDescent="0.2">
      <c r="A18" s="264"/>
      <c r="B18" s="269"/>
      <c r="C18" s="410"/>
      <c r="D18" s="459" t="s">
        <v>63</v>
      </c>
      <c r="E18" s="461"/>
      <c r="F18" s="280"/>
      <c r="G18" s="290"/>
      <c r="H18" s="28"/>
      <c r="I18" s="13"/>
      <c r="J18" s="28"/>
      <c r="K18" s="111" t="s">
        <v>67</v>
      </c>
      <c r="L18" s="116">
        <v>1</v>
      </c>
      <c r="M18" s="173"/>
      <c r="N18" s="112"/>
      <c r="O18" s="148"/>
    </row>
    <row r="19" spans="1:20" ht="11.25" customHeight="1" x14ac:dyDescent="0.2">
      <c r="A19" s="264"/>
      <c r="B19" s="269"/>
      <c r="C19" s="410"/>
      <c r="D19" s="460"/>
      <c r="E19" s="461"/>
      <c r="F19" s="280"/>
      <c r="G19" s="229"/>
      <c r="H19" s="28"/>
      <c r="I19" s="13"/>
      <c r="J19" s="28"/>
      <c r="K19" s="2"/>
      <c r="L19" s="74"/>
      <c r="M19" s="196"/>
      <c r="N19" s="106"/>
      <c r="O19" s="148"/>
    </row>
    <row r="20" spans="1:20" ht="54" customHeight="1" x14ac:dyDescent="0.2">
      <c r="A20" s="264"/>
      <c r="B20" s="269"/>
      <c r="C20" s="297"/>
      <c r="D20" s="294" t="s">
        <v>91</v>
      </c>
      <c r="E20" s="298"/>
      <c r="F20" s="280"/>
      <c r="G20" s="290"/>
      <c r="H20" s="311"/>
      <c r="I20" s="312"/>
      <c r="J20" s="311"/>
      <c r="K20" s="111" t="s">
        <v>96</v>
      </c>
      <c r="L20" s="173">
        <v>1</v>
      </c>
      <c r="M20" s="173"/>
      <c r="N20" s="112"/>
      <c r="O20" s="148"/>
    </row>
    <row r="21" spans="1:20" ht="25.5" customHeight="1" x14ac:dyDescent="0.2">
      <c r="A21" s="264"/>
      <c r="B21" s="269"/>
      <c r="C21" s="297"/>
      <c r="D21" s="462" t="s">
        <v>102</v>
      </c>
      <c r="E21" s="298"/>
      <c r="F21" s="280"/>
      <c r="G21" s="290"/>
      <c r="H21" s="28"/>
      <c r="I21" s="13"/>
      <c r="J21" s="28"/>
      <c r="K21" s="111" t="s">
        <v>85</v>
      </c>
      <c r="L21" s="173"/>
      <c r="M21" s="173"/>
      <c r="N21" s="112">
        <v>1</v>
      </c>
      <c r="O21" s="148"/>
      <c r="P21" s="168"/>
      <c r="Q21" s="168"/>
    </row>
    <row r="22" spans="1:20" ht="27.75" customHeight="1" x14ac:dyDescent="0.2">
      <c r="A22" s="264"/>
      <c r="B22" s="269"/>
      <c r="C22" s="297"/>
      <c r="D22" s="463"/>
      <c r="E22" s="298"/>
      <c r="F22" s="280"/>
      <c r="G22" s="290"/>
      <c r="H22" s="28"/>
      <c r="I22" s="29"/>
      <c r="J22" s="28"/>
      <c r="K22" s="245"/>
      <c r="L22" s="246"/>
      <c r="M22" s="246"/>
      <c r="N22" s="247"/>
      <c r="O22" s="148"/>
      <c r="P22" s="168"/>
      <c r="Q22" s="168"/>
    </row>
    <row r="23" spans="1:20" ht="26.25" customHeight="1" x14ac:dyDescent="0.2">
      <c r="A23" s="264"/>
      <c r="B23" s="269"/>
      <c r="C23" s="275"/>
      <c r="D23" s="464" t="s">
        <v>106</v>
      </c>
      <c r="E23" s="299"/>
      <c r="F23" s="228"/>
      <c r="G23" s="176"/>
      <c r="H23" s="1"/>
      <c r="I23" s="313"/>
      <c r="J23" s="314"/>
      <c r="K23" s="178" t="s">
        <v>85</v>
      </c>
      <c r="L23" s="175">
        <v>1</v>
      </c>
      <c r="M23" s="251"/>
      <c r="N23" s="114"/>
      <c r="O23" s="150"/>
      <c r="P23" s="171"/>
      <c r="Q23" s="171"/>
    </row>
    <row r="24" spans="1:20" ht="51" customHeight="1" x14ac:dyDescent="0.2">
      <c r="A24" s="264"/>
      <c r="B24" s="269"/>
      <c r="C24" s="275"/>
      <c r="D24" s="465"/>
      <c r="E24" s="300"/>
      <c r="F24" s="228"/>
      <c r="G24" s="176"/>
      <c r="H24" s="1"/>
      <c r="I24" s="313"/>
      <c r="J24" s="314"/>
      <c r="K24" s="249"/>
      <c r="L24" s="232"/>
      <c r="M24" s="250"/>
      <c r="N24" s="115"/>
      <c r="O24" s="150"/>
      <c r="P24" s="171"/>
      <c r="Q24" s="171"/>
    </row>
    <row r="25" spans="1:20" ht="24.75" customHeight="1" x14ac:dyDescent="0.2">
      <c r="A25" s="264"/>
      <c r="B25" s="269"/>
      <c r="C25" s="410"/>
      <c r="D25" s="457" t="s">
        <v>105</v>
      </c>
      <c r="E25" s="466"/>
      <c r="F25" s="258"/>
      <c r="G25" s="290"/>
      <c r="H25" s="259"/>
      <c r="I25" s="260"/>
      <c r="J25" s="259"/>
      <c r="K25" s="451" t="s">
        <v>25</v>
      </c>
      <c r="L25" s="423">
        <v>1</v>
      </c>
      <c r="M25" s="453"/>
      <c r="N25" s="455"/>
      <c r="O25" s="161"/>
      <c r="P25" s="161"/>
      <c r="Q25" s="30"/>
      <c r="R25" s="30"/>
      <c r="S25" s="30"/>
      <c r="T25" s="30"/>
    </row>
    <row r="26" spans="1:20" ht="27" customHeight="1" x14ac:dyDescent="0.2">
      <c r="A26" s="264"/>
      <c r="B26" s="269"/>
      <c r="C26" s="410"/>
      <c r="D26" s="458"/>
      <c r="E26" s="466"/>
      <c r="F26" s="258"/>
      <c r="G26" s="12"/>
      <c r="H26" s="259"/>
      <c r="I26" s="260"/>
      <c r="J26" s="259"/>
      <c r="K26" s="452"/>
      <c r="L26" s="424"/>
      <c r="M26" s="454"/>
      <c r="N26" s="456"/>
      <c r="O26" s="161"/>
      <c r="P26" s="30"/>
      <c r="Q26" s="30"/>
      <c r="R26" s="30"/>
      <c r="S26" s="30"/>
      <c r="T26" s="30"/>
    </row>
    <row r="27" spans="1:20" ht="23.25" customHeight="1" x14ac:dyDescent="0.2">
      <c r="A27" s="397"/>
      <c r="B27" s="399"/>
      <c r="C27" s="410"/>
      <c r="D27" s="457" t="s">
        <v>77</v>
      </c>
      <c r="E27" s="461"/>
      <c r="F27" s="395"/>
      <c r="G27" s="290"/>
      <c r="H27" s="28"/>
      <c r="I27" s="29"/>
      <c r="J27" s="28"/>
      <c r="K27" s="11" t="s">
        <v>25</v>
      </c>
      <c r="L27" s="10">
        <v>1</v>
      </c>
      <c r="M27" s="194"/>
      <c r="N27" s="79"/>
      <c r="O27" s="162"/>
      <c r="P27" s="262"/>
      <c r="Q27" s="262"/>
      <c r="R27" s="262"/>
      <c r="S27" s="262"/>
      <c r="T27" s="262"/>
    </row>
    <row r="28" spans="1:20" ht="29.25" customHeight="1" x14ac:dyDescent="0.2">
      <c r="A28" s="397"/>
      <c r="B28" s="399"/>
      <c r="C28" s="410"/>
      <c r="D28" s="458"/>
      <c r="E28" s="461"/>
      <c r="F28" s="395"/>
      <c r="G28" s="229"/>
      <c r="H28" s="28"/>
      <c r="I28" s="13"/>
      <c r="J28" s="28"/>
      <c r="K28" s="295"/>
      <c r="L28" s="9"/>
      <c r="M28" s="195"/>
      <c r="N28" s="80"/>
      <c r="O28" s="147"/>
      <c r="P28" s="150"/>
      <c r="Q28" s="150" t="s">
        <v>97</v>
      </c>
      <c r="R28" s="150"/>
      <c r="S28" s="150"/>
      <c r="T28" s="150"/>
    </row>
    <row r="29" spans="1:20" ht="35.25" customHeight="1" x14ac:dyDescent="0.2">
      <c r="A29" s="264"/>
      <c r="B29" s="269"/>
      <c r="C29" s="297"/>
      <c r="D29" s="234" t="s">
        <v>90</v>
      </c>
      <c r="E29" s="302" t="s">
        <v>114</v>
      </c>
      <c r="F29" s="280"/>
      <c r="G29" s="292"/>
      <c r="H29" s="28"/>
      <c r="I29" s="29"/>
      <c r="J29" s="311"/>
      <c r="K29" s="254" t="s">
        <v>66</v>
      </c>
      <c r="L29" s="255"/>
      <c r="M29" s="256"/>
      <c r="N29" s="257">
        <v>1</v>
      </c>
      <c r="O29" s="147"/>
      <c r="P29" s="150"/>
      <c r="Q29" s="150"/>
      <c r="R29" s="150"/>
      <c r="S29" s="150"/>
      <c r="T29" s="150"/>
    </row>
    <row r="30" spans="1:20" ht="20.25" customHeight="1" x14ac:dyDescent="0.2">
      <c r="A30" s="397"/>
      <c r="B30" s="399"/>
      <c r="C30" s="410"/>
      <c r="D30" s="467" t="s">
        <v>89</v>
      </c>
      <c r="E30" s="461"/>
      <c r="F30" s="411"/>
      <c r="G30" s="229"/>
      <c r="H30" s="177"/>
      <c r="I30" s="3"/>
      <c r="J30" s="1"/>
      <c r="K30" s="285" t="s">
        <v>32</v>
      </c>
      <c r="L30" s="82">
        <v>100</v>
      </c>
      <c r="M30" s="175">
        <v>100</v>
      </c>
      <c r="N30" s="230">
        <v>100</v>
      </c>
      <c r="O30" s="147"/>
      <c r="P30" s="150"/>
      <c r="Q30" s="150"/>
      <c r="R30" s="150"/>
      <c r="S30" s="150"/>
      <c r="T30" s="150"/>
    </row>
    <row r="31" spans="1:20" ht="22.5" customHeight="1" x14ac:dyDescent="0.2">
      <c r="A31" s="397"/>
      <c r="B31" s="399"/>
      <c r="C31" s="410"/>
      <c r="D31" s="469"/>
      <c r="E31" s="461"/>
      <c r="F31" s="411"/>
      <c r="G31" s="229"/>
      <c r="H31" s="177"/>
      <c r="I31" s="3"/>
      <c r="J31" s="1"/>
      <c r="K31" s="266" t="s">
        <v>40</v>
      </c>
      <c r="L31" s="231">
        <v>1</v>
      </c>
      <c r="M31" s="232">
        <v>1</v>
      </c>
      <c r="N31" s="233">
        <v>1</v>
      </c>
      <c r="P31" s="30"/>
      <c r="Q31" s="30"/>
      <c r="R31" s="30"/>
      <c r="S31" s="30"/>
      <c r="T31" s="30"/>
    </row>
    <row r="32" spans="1:20" ht="17.25" customHeight="1" x14ac:dyDescent="0.2">
      <c r="A32" s="397"/>
      <c r="B32" s="399"/>
      <c r="C32" s="400"/>
      <c r="D32" s="467" t="s">
        <v>127</v>
      </c>
      <c r="E32" s="461"/>
      <c r="F32" s="395"/>
      <c r="G32" s="229"/>
      <c r="H32" s="28"/>
      <c r="I32" s="29"/>
      <c r="J32" s="28"/>
      <c r="K32" s="179" t="s">
        <v>49</v>
      </c>
      <c r="L32" s="83">
        <v>1</v>
      </c>
      <c r="M32" s="195"/>
      <c r="N32" s="80"/>
      <c r="O32" s="149"/>
      <c r="P32" s="263"/>
      <c r="Q32" s="150"/>
      <c r="R32" s="150"/>
      <c r="S32" s="150"/>
      <c r="T32" s="150"/>
    </row>
    <row r="33" spans="1:20" ht="17.25" customHeight="1" x14ac:dyDescent="0.2">
      <c r="A33" s="397"/>
      <c r="B33" s="399"/>
      <c r="C33" s="400"/>
      <c r="D33" s="468"/>
      <c r="E33" s="461"/>
      <c r="F33" s="395"/>
      <c r="G33" s="229"/>
      <c r="H33" s="28"/>
      <c r="I33" s="29"/>
      <c r="J33" s="28"/>
      <c r="K33" s="179" t="s">
        <v>110</v>
      </c>
      <c r="L33" s="83"/>
      <c r="M33" s="195">
        <v>500</v>
      </c>
      <c r="N33" s="80"/>
      <c r="O33" s="149"/>
      <c r="P33" s="170"/>
      <c r="Q33" s="171"/>
      <c r="R33" s="171"/>
      <c r="S33" s="171"/>
      <c r="T33" s="171"/>
    </row>
    <row r="34" spans="1:20" ht="27" customHeight="1" x14ac:dyDescent="0.2">
      <c r="A34" s="397"/>
      <c r="B34" s="399"/>
      <c r="C34" s="400"/>
      <c r="D34" s="468"/>
      <c r="E34" s="461"/>
      <c r="F34" s="395"/>
      <c r="G34" s="229"/>
      <c r="H34" s="28"/>
      <c r="I34" s="29"/>
      <c r="J34" s="28"/>
      <c r="K34" s="179" t="s">
        <v>111</v>
      </c>
      <c r="L34" s="315"/>
      <c r="M34" s="195">
        <v>26</v>
      </c>
      <c r="N34" s="80"/>
      <c r="O34" s="149"/>
      <c r="P34" s="170"/>
      <c r="Q34" s="171"/>
      <c r="R34" s="171"/>
      <c r="S34" s="171"/>
      <c r="T34" s="171"/>
    </row>
    <row r="35" spans="1:20" ht="18" customHeight="1" x14ac:dyDescent="0.2">
      <c r="A35" s="397"/>
      <c r="B35" s="399"/>
      <c r="C35" s="410"/>
      <c r="D35" s="457" t="s">
        <v>119</v>
      </c>
      <c r="E35" s="461"/>
      <c r="F35" s="411"/>
      <c r="G35" s="229"/>
      <c r="H35" s="177"/>
      <c r="I35" s="3"/>
      <c r="J35" s="1"/>
      <c r="K35" s="285" t="s">
        <v>112</v>
      </c>
      <c r="L35" s="82">
        <v>2</v>
      </c>
      <c r="M35" s="175">
        <v>2</v>
      </c>
      <c r="N35" s="230">
        <v>2</v>
      </c>
      <c r="O35" s="147"/>
      <c r="P35" s="171"/>
      <c r="Q35" s="171"/>
      <c r="R35" s="171"/>
      <c r="S35" s="171"/>
      <c r="T35" s="171"/>
    </row>
    <row r="36" spans="1:20" ht="8.25" customHeight="1" x14ac:dyDescent="0.2">
      <c r="A36" s="397"/>
      <c r="B36" s="399"/>
      <c r="C36" s="410"/>
      <c r="D36" s="458"/>
      <c r="E36" s="461"/>
      <c r="F36" s="411"/>
      <c r="G36" s="229"/>
      <c r="H36" s="177"/>
      <c r="I36" s="3"/>
      <c r="J36" s="1"/>
      <c r="K36" s="266"/>
      <c r="L36" s="231"/>
      <c r="M36" s="232"/>
      <c r="N36" s="233"/>
    </row>
    <row r="37" spans="1:20" ht="18.75" customHeight="1" x14ac:dyDescent="0.2">
      <c r="A37" s="397"/>
      <c r="B37" s="399"/>
      <c r="C37" s="410"/>
      <c r="D37" s="457" t="s">
        <v>121</v>
      </c>
      <c r="E37" s="461"/>
      <c r="F37" s="411"/>
      <c r="G37" s="229"/>
      <c r="H37" s="177"/>
      <c r="I37" s="3"/>
      <c r="J37" s="1"/>
      <c r="K37" s="470" t="s">
        <v>113</v>
      </c>
      <c r="L37" s="82"/>
      <c r="M37" s="175"/>
      <c r="N37" s="230">
        <v>2</v>
      </c>
      <c r="O37" s="147"/>
      <c r="P37" s="171"/>
      <c r="Q37" s="171"/>
      <c r="R37" s="171"/>
      <c r="S37" s="171"/>
      <c r="T37" s="171"/>
    </row>
    <row r="38" spans="1:20" ht="18.75" customHeight="1" x14ac:dyDescent="0.2">
      <c r="A38" s="397"/>
      <c r="B38" s="399"/>
      <c r="C38" s="410"/>
      <c r="D38" s="458"/>
      <c r="E38" s="461"/>
      <c r="F38" s="411"/>
      <c r="G38" s="33"/>
      <c r="H38" s="182"/>
      <c r="I38" s="101"/>
      <c r="J38" s="102"/>
      <c r="K38" s="471"/>
      <c r="L38" s="231"/>
      <c r="M38" s="232"/>
      <c r="N38" s="233"/>
    </row>
    <row r="39" spans="1:20" ht="17.25" customHeight="1" thickBot="1" x14ac:dyDescent="0.25">
      <c r="A39" s="278"/>
      <c r="B39" s="109"/>
      <c r="C39" s="124"/>
      <c r="D39" s="309"/>
      <c r="E39" s="308"/>
      <c r="F39" s="125"/>
      <c r="G39" s="122" t="s">
        <v>5</v>
      </c>
      <c r="H39" s="143">
        <f>SUM(H14:H36)</f>
        <v>231.9</v>
      </c>
      <c r="I39" s="143">
        <f t="shared" ref="I39:J39" si="0">SUM(I14:I36)</f>
        <v>83.3</v>
      </c>
      <c r="J39" s="143">
        <f t="shared" si="0"/>
        <v>93.3</v>
      </c>
      <c r="K39" s="140"/>
      <c r="L39" s="132"/>
      <c r="M39" s="132"/>
      <c r="N39" s="141"/>
      <c r="O39" s="16"/>
    </row>
    <row r="40" spans="1:20" ht="11.25" customHeight="1" x14ac:dyDescent="0.2">
      <c r="A40" s="396" t="s">
        <v>4</v>
      </c>
      <c r="B40" s="398" t="s">
        <v>4</v>
      </c>
      <c r="C40" s="281" t="s">
        <v>6</v>
      </c>
      <c r="D40" s="495" t="s">
        <v>47</v>
      </c>
      <c r="E40" s="317"/>
      <c r="F40" s="139">
        <v>4</v>
      </c>
      <c r="G40" s="320" t="s">
        <v>17</v>
      </c>
      <c r="H40" s="130">
        <v>95</v>
      </c>
      <c r="I40" s="130">
        <v>90</v>
      </c>
      <c r="J40" s="130">
        <v>160</v>
      </c>
      <c r="K40" s="321"/>
      <c r="L40" s="131"/>
      <c r="M40" s="322"/>
      <c r="N40" s="202"/>
      <c r="O40" s="151"/>
      <c r="P40" s="34"/>
    </row>
    <row r="41" spans="1:20" ht="12" customHeight="1" x14ac:dyDescent="0.2">
      <c r="A41" s="397"/>
      <c r="B41" s="399"/>
      <c r="C41" s="142"/>
      <c r="D41" s="496"/>
      <c r="E41" s="205"/>
      <c r="F41" s="129"/>
      <c r="G41" s="113" t="s">
        <v>45</v>
      </c>
      <c r="H41" s="28">
        <v>311.8</v>
      </c>
      <c r="I41" s="28"/>
      <c r="J41" s="28"/>
      <c r="K41" s="37"/>
      <c r="L41" s="39"/>
      <c r="M41" s="185"/>
      <c r="N41" s="144"/>
      <c r="O41" s="151"/>
      <c r="P41" s="34"/>
    </row>
    <row r="42" spans="1:20" ht="15" customHeight="1" x14ac:dyDescent="0.2">
      <c r="A42" s="397"/>
      <c r="B42" s="399"/>
      <c r="C42" s="142"/>
      <c r="D42" s="318"/>
      <c r="E42" s="319"/>
      <c r="F42" s="128"/>
      <c r="G42" s="323" t="s">
        <v>125</v>
      </c>
      <c r="H42" s="31"/>
      <c r="I42" s="31">
        <v>93</v>
      </c>
      <c r="J42" s="31"/>
      <c r="K42" s="41"/>
      <c r="L42" s="42"/>
      <c r="M42" s="186"/>
      <c r="N42" s="110"/>
      <c r="O42" s="151"/>
      <c r="P42" s="34"/>
    </row>
    <row r="43" spans="1:20" ht="17.25" customHeight="1" x14ac:dyDescent="0.2">
      <c r="A43" s="397"/>
      <c r="B43" s="399"/>
      <c r="C43" s="267"/>
      <c r="D43" s="477" t="s">
        <v>59</v>
      </c>
      <c r="E43" s="479" t="s">
        <v>37</v>
      </c>
      <c r="F43" s="129"/>
      <c r="G43" s="145"/>
      <c r="H43" s="28"/>
      <c r="I43" s="28"/>
      <c r="J43" s="28"/>
      <c r="K43" s="37" t="s">
        <v>26</v>
      </c>
      <c r="L43" s="39">
        <v>80</v>
      </c>
      <c r="M43" s="185">
        <v>80</v>
      </c>
      <c r="N43" s="144">
        <v>80</v>
      </c>
      <c r="O43" s="151"/>
      <c r="P43" s="34"/>
    </row>
    <row r="44" spans="1:20" ht="22.5" customHeight="1" x14ac:dyDescent="0.2">
      <c r="A44" s="397"/>
      <c r="B44" s="399"/>
      <c r="C44" s="267"/>
      <c r="D44" s="478"/>
      <c r="E44" s="480"/>
      <c r="F44" s="128"/>
      <c r="G44" s="36"/>
      <c r="H44" s="28"/>
      <c r="I44" s="28"/>
      <c r="J44" s="28"/>
      <c r="K44" s="41"/>
      <c r="L44" s="42"/>
      <c r="M44" s="186"/>
      <c r="N44" s="110"/>
      <c r="O44" s="222"/>
    </row>
    <row r="45" spans="1:20" ht="13.5" customHeight="1" x14ac:dyDescent="0.2">
      <c r="A45" s="264"/>
      <c r="B45" s="269"/>
      <c r="C45" s="267"/>
      <c r="D45" s="481" t="s">
        <v>78</v>
      </c>
      <c r="E45" s="205"/>
      <c r="F45" s="129"/>
      <c r="G45" s="36"/>
      <c r="H45" s="28"/>
      <c r="I45" s="28"/>
      <c r="J45" s="28"/>
      <c r="K45" s="283"/>
      <c r="L45" s="43"/>
      <c r="M45" s="187"/>
      <c r="N45" s="197"/>
      <c r="O45" s="151"/>
    </row>
    <row r="46" spans="1:20" ht="24" customHeight="1" x14ac:dyDescent="0.2">
      <c r="A46" s="264"/>
      <c r="B46" s="269"/>
      <c r="C46" s="267"/>
      <c r="D46" s="482"/>
      <c r="E46" s="205"/>
      <c r="F46" s="129"/>
      <c r="G46" s="36"/>
      <c r="H46" s="28"/>
      <c r="I46" s="28"/>
      <c r="J46" s="28"/>
      <c r="K46" s="44"/>
      <c r="L46" s="45"/>
      <c r="M46" s="188"/>
      <c r="N46" s="198"/>
      <c r="O46" s="151"/>
    </row>
    <row r="47" spans="1:20" ht="104.25" customHeight="1" x14ac:dyDescent="0.2">
      <c r="A47" s="264"/>
      <c r="B47" s="269"/>
      <c r="C47" s="267"/>
      <c r="D47" s="206" t="s">
        <v>103</v>
      </c>
      <c r="E47" s="205"/>
      <c r="F47" s="129"/>
      <c r="G47" s="113"/>
      <c r="H47" s="28"/>
      <c r="I47" s="28"/>
      <c r="J47" s="28"/>
      <c r="K47" s="44" t="s">
        <v>27</v>
      </c>
      <c r="L47" s="45">
        <v>2</v>
      </c>
      <c r="M47" s="188">
        <v>2</v>
      </c>
      <c r="N47" s="198">
        <v>2</v>
      </c>
      <c r="O47" s="151"/>
    </row>
    <row r="48" spans="1:20" ht="23.25" customHeight="1" x14ac:dyDescent="0.2">
      <c r="A48" s="264"/>
      <c r="B48" s="269"/>
      <c r="C48" s="267"/>
      <c r="D48" s="472" t="s">
        <v>76</v>
      </c>
      <c r="E48" s="205"/>
      <c r="F48" s="129"/>
      <c r="G48" s="145"/>
      <c r="H48" s="28"/>
      <c r="I48" s="28"/>
      <c r="J48" s="28"/>
      <c r="K48" s="268" t="s">
        <v>83</v>
      </c>
      <c r="L48" s="46">
        <v>4</v>
      </c>
      <c r="M48" s="189">
        <v>1</v>
      </c>
      <c r="N48" s="174">
        <v>2</v>
      </c>
      <c r="O48" s="152"/>
      <c r="R48" s="16" t="s">
        <v>97</v>
      </c>
    </row>
    <row r="49" spans="1:16" ht="16.5" customHeight="1" x14ac:dyDescent="0.2">
      <c r="A49" s="264"/>
      <c r="B49" s="269"/>
      <c r="C49" s="267"/>
      <c r="D49" s="473"/>
      <c r="E49" s="205"/>
      <c r="F49" s="129"/>
      <c r="G49" s="36"/>
      <c r="H49" s="28"/>
      <c r="I49" s="28"/>
      <c r="J49" s="28"/>
      <c r="K49" s="268"/>
      <c r="L49" s="46"/>
      <c r="M49" s="189"/>
      <c r="N49" s="174"/>
      <c r="O49" s="152"/>
    </row>
    <row r="50" spans="1:16" ht="14.25" customHeight="1" x14ac:dyDescent="0.2">
      <c r="A50" s="264"/>
      <c r="B50" s="269"/>
      <c r="C50" s="267"/>
      <c r="D50" s="207" t="s">
        <v>98</v>
      </c>
      <c r="E50" s="205"/>
      <c r="F50" s="129"/>
      <c r="G50" s="113"/>
      <c r="H50" s="28"/>
      <c r="I50" s="28"/>
      <c r="J50" s="28"/>
      <c r="K50" s="2"/>
      <c r="L50" s="39"/>
      <c r="M50" s="185"/>
      <c r="N50" s="144"/>
      <c r="O50" s="151"/>
      <c r="P50" s="168"/>
    </row>
    <row r="51" spans="1:16" ht="12.75" customHeight="1" x14ac:dyDescent="0.2">
      <c r="A51" s="264"/>
      <c r="B51" s="269"/>
      <c r="C51" s="267"/>
      <c r="D51" s="208" t="s">
        <v>99</v>
      </c>
      <c r="E51" s="205"/>
      <c r="F51" s="129"/>
      <c r="G51" s="36"/>
      <c r="H51" s="28"/>
      <c r="I51" s="28"/>
      <c r="J51" s="28"/>
      <c r="K51" s="2"/>
      <c r="L51" s="46"/>
      <c r="M51" s="189"/>
      <c r="N51" s="174"/>
      <c r="O51" s="151"/>
    </row>
    <row r="52" spans="1:16" ht="14.25" customHeight="1" x14ac:dyDescent="0.2">
      <c r="A52" s="264"/>
      <c r="B52" s="269"/>
      <c r="C52" s="267"/>
      <c r="D52" s="209" t="s">
        <v>100</v>
      </c>
      <c r="E52" s="205"/>
      <c r="F52" s="129"/>
      <c r="G52" s="36"/>
      <c r="H52" s="28"/>
      <c r="I52" s="28"/>
      <c r="J52" s="28"/>
      <c r="K52" s="2"/>
      <c r="L52" s="39"/>
      <c r="M52" s="189"/>
      <c r="N52" s="174"/>
      <c r="O52" s="151"/>
    </row>
    <row r="53" spans="1:16" ht="15.75" customHeight="1" x14ac:dyDescent="0.2">
      <c r="A53" s="264"/>
      <c r="B53" s="269"/>
      <c r="C53" s="267"/>
      <c r="D53" s="207" t="s">
        <v>101</v>
      </c>
      <c r="E53" s="205"/>
      <c r="F53" s="129"/>
      <c r="G53" s="12"/>
      <c r="H53" s="164"/>
      <c r="I53" s="28"/>
      <c r="J53" s="310"/>
      <c r="K53" s="154"/>
      <c r="L53" s="46"/>
      <c r="M53" s="46"/>
      <c r="N53" s="174"/>
      <c r="O53" s="151"/>
    </row>
    <row r="54" spans="1:16" ht="13.5" customHeight="1" x14ac:dyDescent="0.2">
      <c r="A54" s="264"/>
      <c r="B54" s="269"/>
      <c r="C54" s="267"/>
      <c r="D54" s="207" t="s">
        <v>123</v>
      </c>
      <c r="E54" s="205"/>
      <c r="F54" s="129"/>
      <c r="G54" s="104"/>
      <c r="H54" s="28"/>
      <c r="I54" s="28"/>
      <c r="J54" s="28"/>
      <c r="K54" s="154"/>
      <c r="L54" s="39"/>
      <c r="M54" s="189"/>
      <c r="N54" s="174"/>
      <c r="O54" s="151"/>
    </row>
    <row r="55" spans="1:16" ht="14.25" customHeight="1" x14ac:dyDescent="0.2">
      <c r="A55" s="264"/>
      <c r="B55" s="269"/>
      <c r="C55" s="267"/>
      <c r="D55" s="207" t="s">
        <v>124</v>
      </c>
      <c r="E55" s="205"/>
      <c r="F55" s="129"/>
      <c r="G55" s="104"/>
      <c r="H55" s="28"/>
      <c r="I55" s="28"/>
      <c r="J55" s="28"/>
      <c r="K55" s="154"/>
      <c r="L55" s="39"/>
      <c r="M55" s="38"/>
      <c r="N55" s="144"/>
      <c r="O55" s="151"/>
    </row>
    <row r="56" spans="1:16" ht="17.25" customHeight="1" x14ac:dyDescent="0.2">
      <c r="A56" s="264"/>
      <c r="B56" s="269"/>
      <c r="C56" s="267"/>
      <c r="D56" s="206" t="s">
        <v>115</v>
      </c>
      <c r="E56" s="205"/>
      <c r="F56" s="129"/>
      <c r="G56" s="36"/>
      <c r="H56" s="28"/>
      <c r="I56" s="28"/>
      <c r="J56" s="28"/>
      <c r="K56" s="325"/>
      <c r="L56" s="42"/>
      <c r="M56" s="200"/>
      <c r="N56" s="201"/>
      <c r="O56" s="151"/>
    </row>
    <row r="57" spans="1:16" ht="26.25" customHeight="1" x14ac:dyDescent="0.2">
      <c r="A57" s="397"/>
      <c r="B57" s="399"/>
      <c r="C57" s="267"/>
      <c r="D57" s="291" t="s">
        <v>52</v>
      </c>
      <c r="E57" s="474"/>
      <c r="F57" s="411"/>
      <c r="G57" s="12"/>
      <c r="H57" s="28"/>
      <c r="I57" s="28"/>
      <c r="J57" s="28"/>
      <c r="K57" s="271" t="s">
        <v>43</v>
      </c>
      <c r="L57" s="248"/>
      <c r="M57" s="235"/>
      <c r="N57" s="270" t="s">
        <v>39</v>
      </c>
      <c r="O57" s="151"/>
    </row>
    <row r="58" spans="1:16" ht="30.75" customHeight="1" x14ac:dyDescent="0.2">
      <c r="A58" s="397"/>
      <c r="B58" s="399"/>
      <c r="C58" s="267"/>
      <c r="D58" s="327" t="s">
        <v>116</v>
      </c>
      <c r="E58" s="475"/>
      <c r="F58" s="476"/>
      <c r="G58" s="47"/>
      <c r="H58" s="31"/>
      <c r="I58" s="31"/>
      <c r="J58" s="31"/>
      <c r="K58" s="224"/>
      <c r="L58" s="108"/>
      <c r="M58" s="324"/>
      <c r="N58" s="293"/>
      <c r="O58" s="151"/>
    </row>
    <row r="59" spans="1:16" ht="17.25" customHeight="1" thickBot="1" x14ac:dyDescent="0.25">
      <c r="A59" s="278"/>
      <c r="B59" s="109"/>
      <c r="C59" s="123"/>
      <c r="D59" s="286"/>
      <c r="E59" s="316"/>
      <c r="F59" s="280"/>
      <c r="G59" s="155" t="s">
        <v>5</v>
      </c>
      <c r="H59" s="156">
        <f>SUM(H40:H56)</f>
        <v>406.8</v>
      </c>
      <c r="I59" s="156">
        <f t="shared" ref="I59" si="1">SUM(I40:I56)</f>
        <v>183</v>
      </c>
      <c r="J59" s="156">
        <f>SUM(J40:J56)</f>
        <v>160</v>
      </c>
      <c r="K59" s="57"/>
      <c r="L59" s="39"/>
      <c r="M59" s="39"/>
      <c r="N59" s="40"/>
      <c r="O59" s="16"/>
    </row>
    <row r="60" spans="1:16" ht="13.5" thickBot="1" x14ac:dyDescent="0.25">
      <c r="A60" s="50" t="s">
        <v>4</v>
      </c>
      <c r="B60" s="48" t="s">
        <v>4</v>
      </c>
      <c r="C60" s="384"/>
      <c r="D60" s="384"/>
      <c r="E60" s="384"/>
      <c r="F60" s="384"/>
      <c r="G60" s="384"/>
      <c r="H60" s="59">
        <f>H59+H39</f>
        <v>638.70000000000005</v>
      </c>
      <c r="I60" s="59">
        <f t="shared" ref="I60:J60" si="2">I59+I39</f>
        <v>266.3</v>
      </c>
      <c r="J60" s="59">
        <f t="shared" si="2"/>
        <v>253.3</v>
      </c>
      <c r="K60" s="403"/>
      <c r="L60" s="385"/>
      <c r="M60" s="385"/>
      <c r="N60" s="386"/>
    </row>
    <row r="61" spans="1:16" ht="17.25" customHeight="1" thickBot="1" x14ac:dyDescent="0.25">
      <c r="A61" s="50" t="s">
        <v>4</v>
      </c>
      <c r="B61" s="51" t="s">
        <v>6</v>
      </c>
      <c r="C61" s="408"/>
      <c r="D61" s="408"/>
      <c r="E61" s="408"/>
      <c r="F61" s="408"/>
      <c r="G61" s="408"/>
      <c r="H61" s="408"/>
      <c r="I61" s="408"/>
      <c r="J61" s="408"/>
      <c r="K61" s="408"/>
      <c r="L61" s="408"/>
      <c r="M61" s="408"/>
      <c r="N61" s="409"/>
    </row>
    <row r="62" spans="1:16" ht="25.5" customHeight="1" x14ac:dyDescent="0.2">
      <c r="A62" s="264" t="s">
        <v>4</v>
      </c>
      <c r="B62" s="269" t="s">
        <v>6</v>
      </c>
      <c r="C62" s="52" t="s">
        <v>4</v>
      </c>
      <c r="D62" s="210" t="s">
        <v>41</v>
      </c>
      <c r="E62" s="213"/>
      <c r="F62" s="215" t="s">
        <v>23</v>
      </c>
      <c r="G62" s="117" t="s">
        <v>17</v>
      </c>
      <c r="H62" s="343">
        <v>71</v>
      </c>
      <c r="I62" s="343">
        <v>68</v>
      </c>
      <c r="J62" s="343">
        <v>68</v>
      </c>
      <c r="K62" s="53"/>
      <c r="L62" s="54"/>
      <c r="M62" s="190"/>
      <c r="N62" s="199"/>
    </row>
    <row r="63" spans="1:16" ht="27" customHeight="1" x14ac:dyDescent="0.2">
      <c r="A63" s="397"/>
      <c r="B63" s="399"/>
      <c r="C63" s="410"/>
      <c r="D63" s="485" t="s">
        <v>28</v>
      </c>
      <c r="E63" s="461" t="s">
        <v>38</v>
      </c>
      <c r="F63" s="483"/>
      <c r="G63" s="163"/>
      <c r="H63" s="27"/>
      <c r="I63" s="27"/>
      <c r="J63" s="27"/>
      <c r="K63" s="223" t="s">
        <v>56</v>
      </c>
      <c r="L63" s="55">
        <v>80</v>
      </c>
      <c r="M63" s="191">
        <v>80</v>
      </c>
      <c r="N63" s="87">
        <v>80</v>
      </c>
      <c r="O63" s="151"/>
    </row>
    <row r="64" spans="1:16" ht="21" customHeight="1" x14ac:dyDescent="0.2">
      <c r="A64" s="397"/>
      <c r="B64" s="399"/>
      <c r="C64" s="410"/>
      <c r="D64" s="486"/>
      <c r="E64" s="461"/>
      <c r="F64" s="484"/>
      <c r="G64" s="163"/>
      <c r="H64" s="28"/>
      <c r="I64" s="28"/>
      <c r="J64" s="28"/>
      <c r="K64" s="224" t="s">
        <v>29</v>
      </c>
      <c r="L64" s="42">
        <v>5</v>
      </c>
      <c r="M64" s="186">
        <v>5</v>
      </c>
      <c r="N64" s="110">
        <v>5</v>
      </c>
      <c r="O64" s="151"/>
    </row>
    <row r="65" spans="1:15" ht="65.25" customHeight="1" x14ac:dyDescent="0.2">
      <c r="A65" s="264"/>
      <c r="B65" s="269"/>
      <c r="C65" s="267"/>
      <c r="D65" s="211" t="s">
        <v>55</v>
      </c>
      <c r="E65" s="288"/>
      <c r="F65" s="289"/>
      <c r="G65" s="163"/>
      <c r="H65" s="28"/>
      <c r="I65" s="28"/>
      <c r="J65" s="28"/>
      <c r="K65" s="7" t="s">
        <v>58</v>
      </c>
      <c r="L65" s="5">
        <v>2</v>
      </c>
      <c r="M65" s="186">
        <v>2</v>
      </c>
      <c r="N65" s="110">
        <v>2</v>
      </c>
      <c r="O65" s="151"/>
    </row>
    <row r="66" spans="1:15" ht="40.5" customHeight="1" x14ac:dyDescent="0.2">
      <c r="A66" s="264"/>
      <c r="B66" s="269"/>
      <c r="C66" s="267"/>
      <c r="D66" s="212" t="s">
        <v>61</v>
      </c>
      <c r="E66" s="214"/>
      <c r="F66" s="216"/>
      <c r="G66" s="56"/>
      <c r="H66" s="31"/>
      <c r="I66" s="31"/>
      <c r="J66" s="31"/>
      <c r="K66" s="107" t="s">
        <v>64</v>
      </c>
      <c r="L66" s="6">
        <v>100</v>
      </c>
      <c r="M66" s="192">
        <v>100</v>
      </c>
      <c r="N66" s="183">
        <v>100</v>
      </c>
      <c r="O66" s="151"/>
    </row>
    <row r="67" spans="1:15" ht="17.25" customHeight="1" thickBot="1" x14ac:dyDescent="0.25">
      <c r="A67" s="278"/>
      <c r="B67" s="109"/>
      <c r="C67" s="124"/>
      <c r="D67" s="309"/>
      <c r="E67" s="308"/>
      <c r="F67" s="125"/>
      <c r="G67" s="122" t="s">
        <v>5</v>
      </c>
      <c r="H67" s="143">
        <f>SUM(H62:H64)</f>
        <v>71</v>
      </c>
      <c r="I67" s="143">
        <f t="shared" ref="I67:J67" si="3">SUM(I62:I64)</f>
        <v>68</v>
      </c>
      <c r="J67" s="143">
        <f t="shared" si="3"/>
        <v>68</v>
      </c>
      <c r="K67" s="140"/>
      <c r="L67" s="132"/>
      <c r="M67" s="132"/>
      <c r="N67" s="141"/>
      <c r="O67" s="16"/>
    </row>
    <row r="68" spans="1:15" ht="13.5" thickBot="1" x14ac:dyDescent="0.25">
      <c r="A68" s="58" t="s">
        <v>4</v>
      </c>
      <c r="B68" s="51" t="s">
        <v>6</v>
      </c>
      <c r="C68" s="384"/>
      <c r="D68" s="384"/>
      <c r="E68" s="384"/>
      <c r="F68" s="384"/>
      <c r="G68" s="384"/>
      <c r="H68" s="59">
        <f>H67</f>
        <v>71</v>
      </c>
      <c r="I68" s="59">
        <f t="shared" ref="I68:J68" si="4">I67</f>
        <v>68</v>
      </c>
      <c r="J68" s="59">
        <f t="shared" si="4"/>
        <v>68</v>
      </c>
      <c r="K68" s="403"/>
      <c r="L68" s="385"/>
      <c r="M68" s="385"/>
      <c r="N68" s="386"/>
    </row>
    <row r="69" spans="1:15" ht="17.25" customHeight="1" thickBot="1" x14ac:dyDescent="0.25">
      <c r="A69" s="50" t="s">
        <v>4</v>
      </c>
      <c r="B69" s="51" t="s">
        <v>19</v>
      </c>
      <c r="C69" s="401"/>
      <c r="D69" s="401"/>
      <c r="E69" s="401"/>
      <c r="F69" s="401"/>
      <c r="G69" s="401"/>
      <c r="H69" s="401"/>
      <c r="I69" s="401"/>
      <c r="J69" s="401"/>
      <c r="K69" s="401"/>
      <c r="L69" s="401"/>
      <c r="M69" s="401"/>
      <c r="N69" s="402"/>
    </row>
    <row r="70" spans="1:15" ht="15.75" customHeight="1" x14ac:dyDescent="0.2">
      <c r="A70" s="272" t="s">
        <v>4</v>
      </c>
      <c r="B70" s="273" t="s">
        <v>19</v>
      </c>
      <c r="C70" s="274" t="s">
        <v>4</v>
      </c>
      <c r="D70" s="497" t="s">
        <v>44</v>
      </c>
      <c r="E70" s="329"/>
      <c r="F70" s="277"/>
      <c r="G70" s="138" t="s">
        <v>17</v>
      </c>
      <c r="H70" s="130">
        <v>30.5</v>
      </c>
      <c r="I70" s="130">
        <v>50.5</v>
      </c>
      <c r="J70" s="130">
        <v>15.5</v>
      </c>
      <c r="K70" s="85"/>
      <c r="L70" s="131"/>
      <c r="M70" s="322"/>
      <c r="N70" s="328"/>
      <c r="O70" s="151"/>
    </row>
    <row r="71" spans="1:15" ht="17.25" customHeight="1" x14ac:dyDescent="0.2">
      <c r="A71" s="264"/>
      <c r="B71" s="269"/>
      <c r="C71" s="275"/>
      <c r="D71" s="498"/>
      <c r="E71" s="218"/>
      <c r="F71" s="172"/>
      <c r="G71" s="47" t="s">
        <v>94</v>
      </c>
      <c r="H71" s="31">
        <v>2.5</v>
      </c>
      <c r="I71" s="31"/>
      <c r="J71" s="32"/>
      <c r="K71" s="224"/>
      <c r="L71" s="42"/>
      <c r="M71" s="186"/>
      <c r="N71" s="201"/>
      <c r="O71" s="151"/>
    </row>
    <row r="72" spans="1:15" ht="31.5" customHeight="1" x14ac:dyDescent="0.2">
      <c r="A72" s="264"/>
      <c r="B72" s="269"/>
      <c r="C72" s="275"/>
      <c r="D72" s="330" t="s">
        <v>30</v>
      </c>
      <c r="E72" s="287"/>
      <c r="F72" s="280" t="s">
        <v>23</v>
      </c>
      <c r="G72" s="12"/>
      <c r="H72" s="28"/>
      <c r="I72" s="28"/>
      <c r="J72" s="28"/>
      <c r="K72" s="7" t="s">
        <v>33</v>
      </c>
      <c r="L72" s="42">
        <v>3</v>
      </c>
      <c r="M72" s="186">
        <v>3</v>
      </c>
      <c r="N72" s="110">
        <v>3</v>
      </c>
      <c r="O72" s="151"/>
    </row>
    <row r="73" spans="1:15" ht="18.75" customHeight="1" x14ac:dyDescent="0.2">
      <c r="A73" s="264"/>
      <c r="B73" s="269"/>
      <c r="C73" s="275"/>
      <c r="D73" s="457" t="s">
        <v>92</v>
      </c>
      <c r="E73" s="252"/>
      <c r="F73" s="280"/>
      <c r="G73" s="12"/>
      <c r="H73" s="1"/>
      <c r="I73" s="1"/>
      <c r="J73" s="1"/>
      <c r="K73" s="285" t="s">
        <v>86</v>
      </c>
      <c r="L73" s="173">
        <v>1</v>
      </c>
      <c r="M73" s="55"/>
      <c r="N73" s="87"/>
      <c r="O73" s="151"/>
    </row>
    <row r="74" spans="1:15" ht="24.75" customHeight="1" x14ac:dyDescent="0.2">
      <c r="A74" s="264"/>
      <c r="B74" s="269"/>
      <c r="C74" s="275"/>
      <c r="D74" s="487"/>
      <c r="E74" s="252"/>
      <c r="F74" s="280"/>
      <c r="G74" s="12"/>
      <c r="H74" s="1"/>
      <c r="I74" s="1"/>
      <c r="J74" s="1"/>
      <c r="K74" s="253"/>
      <c r="L74" s="196"/>
      <c r="M74" s="42"/>
      <c r="N74" s="110"/>
      <c r="O74" s="151"/>
    </row>
    <row r="75" spans="1:15" ht="45" customHeight="1" x14ac:dyDescent="0.2">
      <c r="A75" s="264"/>
      <c r="B75" s="269"/>
      <c r="C75" s="275"/>
      <c r="D75" s="118" t="s">
        <v>93</v>
      </c>
      <c r="E75" s="284"/>
      <c r="F75" s="282"/>
      <c r="G75" s="165"/>
      <c r="H75" s="166"/>
      <c r="I75" s="166"/>
      <c r="J75" s="167"/>
      <c r="K75" s="241" t="s">
        <v>34</v>
      </c>
      <c r="L75" s="238"/>
      <c r="M75" s="261">
        <v>1</v>
      </c>
      <c r="N75" s="240"/>
      <c r="O75" s="151"/>
    </row>
    <row r="76" spans="1:15" ht="41.25" customHeight="1" x14ac:dyDescent="0.2">
      <c r="A76" s="264"/>
      <c r="B76" s="269"/>
      <c r="C76" s="275"/>
      <c r="D76" s="14" t="s">
        <v>117</v>
      </c>
      <c r="E76" s="220"/>
      <c r="F76" s="282"/>
      <c r="G76" s="165"/>
      <c r="H76" s="28"/>
      <c r="I76" s="28"/>
      <c r="J76" s="28"/>
      <c r="K76" s="236" t="s">
        <v>118</v>
      </c>
      <c r="L76" s="239">
        <v>6</v>
      </c>
      <c r="M76" s="239">
        <v>6</v>
      </c>
      <c r="N76" s="240">
        <v>6</v>
      </c>
    </row>
    <row r="77" spans="1:15" ht="12.75" customHeight="1" x14ac:dyDescent="0.2">
      <c r="A77" s="264"/>
      <c r="B77" s="269"/>
      <c r="C77" s="275"/>
      <c r="D77" s="286" t="s">
        <v>48</v>
      </c>
      <c r="E77" s="217"/>
      <c r="F77" s="280"/>
      <c r="G77" s="12"/>
      <c r="H77" s="28"/>
      <c r="I77" s="28"/>
      <c r="J77" s="28"/>
      <c r="K77" s="93"/>
      <c r="L77" s="39"/>
      <c r="M77" s="185"/>
      <c r="N77" s="144"/>
      <c r="O77" s="151"/>
    </row>
    <row r="78" spans="1:15" ht="25.5" customHeight="1" x14ac:dyDescent="0.2">
      <c r="A78" s="264"/>
      <c r="B78" s="269"/>
      <c r="C78" s="275"/>
      <c r="D78" s="286" t="s">
        <v>50</v>
      </c>
      <c r="E78" s="217"/>
      <c r="F78" s="280"/>
      <c r="G78" s="12"/>
      <c r="H78" s="28"/>
      <c r="I78" s="28"/>
      <c r="J78" s="28"/>
      <c r="K78" s="93" t="s">
        <v>49</v>
      </c>
      <c r="L78" s="39">
        <v>1</v>
      </c>
      <c r="M78" s="185">
        <v>1</v>
      </c>
      <c r="N78" s="144">
        <v>1</v>
      </c>
      <c r="O78" s="151"/>
    </row>
    <row r="79" spans="1:15" ht="25.5" customHeight="1" x14ac:dyDescent="0.2">
      <c r="A79" s="264"/>
      <c r="B79" s="269"/>
      <c r="C79" s="275"/>
      <c r="D79" s="286" t="s">
        <v>31</v>
      </c>
      <c r="E79" s="219"/>
      <c r="F79" s="280"/>
      <c r="G79" s="105"/>
      <c r="H79" s="1"/>
      <c r="I79" s="100"/>
      <c r="J79" s="100"/>
      <c r="K79" s="93" t="s">
        <v>32</v>
      </c>
      <c r="L79" s="4"/>
      <c r="M79" s="74">
        <v>200</v>
      </c>
      <c r="N79" s="144"/>
      <c r="O79" s="151"/>
    </row>
    <row r="80" spans="1:15" ht="33" customHeight="1" x14ac:dyDescent="0.2">
      <c r="A80" s="264"/>
      <c r="B80" s="269"/>
      <c r="C80" s="275"/>
      <c r="D80" s="220" t="s">
        <v>51</v>
      </c>
      <c r="E80" s="218"/>
      <c r="F80" s="280"/>
      <c r="G80" s="103"/>
      <c r="H80" s="1"/>
      <c r="I80" s="1"/>
      <c r="J80" s="1"/>
      <c r="K80" s="107" t="s">
        <v>57</v>
      </c>
      <c r="L80" s="121">
        <v>1</v>
      </c>
      <c r="M80" s="121">
        <v>1</v>
      </c>
      <c r="N80" s="183">
        <v>1</v>
      </c>
      <c r="O80" s="151"/>
    </row>
    <row r="81" spans="1:32" ht="28.5" customHeight="1" x14ac:dyDescent="0.2">
      <c r="A81" s="264"/>
      <c r="B81" s="269"/>
      <c r="C81" s="275"/>
      <c r="D81" s="118" t="s">
        <v>120</v>
      </c>
      <c r="E81" s="284"/>
      <c r="F81" s="282"/>
      <c r="G81" s="331"/>
      <c r="H81" s="237"/>
      <c r="I81" s="237"/>
      <c r="J81" s="332"/>
      <c r="K81" s="236" t="s">
        <v>87</v>
      </c>
      <c r="L81" s="14"/>
      <c r="M81" s="220">
        <v>1</v>
      </c>
      <c r="N81" s="184"/>
      <c r="O81" s="151"/>
    </row>
    <row r="82" spans="1:32" ht="17.25" customHeight="1" thickBot="1" x14ac:dyDescent="0.25">
      <c r="A82" s="278"/>
      <c r="B82" s="109"/>
      <c r="C82" s="124"/>
      <c r="D82" s="309"/>
      <c r="E82" s="308"/>
      <c r="F82" s="125"/>
      <c r="G82" s="122" t="s">
        <v>5</v>
      </c>
      <c r="H82" s="143">
        <f>SUM(H70:H79)</f>
        <v>33</v>
      </c>
      <c r="I82" s="143">
        <f t="shared" ref="I82:J82" si="5">SUM(I70:I79)</f>
        <v>50.5</v>
      </c>
      <c r="J82" s="143">
        <f t="shared" si="5"/>
        <v>15.5</v>
      </c>
      <c r="K82" s="140"/>
      <c r="L82" s="132"/>
      <c r="M82" s="132"/>
      <c r="N82" s="141"/>
      <c r="O82" s="16"/>
    </row>
    <row r="83" spans="1:32" ht="16.5" customHeight="1" x14ac:dyDescent="0.2">
      <c r="A83" s="272" t="s">
        <v>4</v>
      </c>
      <c r="B83" s="273" t="s">
        <v>19</v>
      </c>
      <c r="C83" s="274" t="s">
        <v>6</v>
      </c>
      <c r="D83" s="333" t="s">
        <v>75</v>
      </c>
      <c r="E83" s="335"/>
      <c r="F83" s="277" t="s">
        <v>23</v>
      </c>
      <c r="G83" s="337" t="s">
        <v>17</v>
      </c>
      <c r="H83" s="338">
        <v>100</v>
      </c>
      <c r="I83" s="338">
        <v>100</v>
      </c>
      <c r="J83" s="339">
        <v>100</v>
      </c>
      <c r="K83" s="334"/>
      <c r="L83" s="131"/>
      <c r="M83" s="322"/>
      <c r="N83" s="202"/>
      <c r="O83" s="153"/>
      <c r="P83" s="171"/>
      <c r="Q83" s="171"/>
      <c r="R83" s="169"/>
      <c r="S83" s="60"/>
      <c r="T83" s="60"/>
      <c r="U83" s="60"/>
      <c r="V83" s="171"/>
      <c r="W83" s="171"/>
      <c r="X83" s="171"/>
      <c r="Y83" s="171"/>
      <c r="Z83" s="171"/>
      <c r="AA83" s="171"/>
      <c r="AB83" s="171"/>
      <c r="AC83" s="171"/>
      <c r="AD83" s="171"/>
      <c r="AE83" s="171"/>
    </row>
    <row r="84" spans="1:32" ht="27.75" customHeight="1" x14ac:dyDescent="0.2">
      <c r="A84" s="278"/>
      <c r="B84" s="279"/>
      <c r="C84" s="275"/>
      <c r="D84" s="340" t="s">
        <v>65</v>
      </c>
      <c r="E84" s="336" t="s">
        <v>42</v>
      </c>
      <c r="F84" s="280"/>
      <c r="G84" s="120"/>
      <c r="H84" s="102"/>
      <c r="I84" s="31"/>
      <c r="J84" s="32"/>
      <c r="K84" s="341" t="s">
        <v>80</v>
      </c>
      <c r="L84" s="38">
        <v>3</v>
      </c>
      <c r="M84" s="38">
        <v>3</v>
      </c>
      <c r="N84" s="144">
        <v>3</v>
      </c>
      <c r="O84" s="151"/>
    </row>
    <row r="85" spans="1:32" ht="17.25" customHeight="1" thickBot="1" x14ac:dyDescent="0.25">
      <c r="A85" s="126"/>
      <c r="B85" s="127"/>
      <c r="C85" s="157"/>
      <c r="D85" s="326"/>
      <c r="E85" s="308"/>
      <c r="F85" s="125"/>
      <c r="G85" s="61" t="s">
        <v>5</v>
      </c>
      <c r="H85" s="86">
        <f>SUM(H83:H84)</f>
        <v>100</v>
      </c>
      <c r="I85" s="86">
        <f t="shared" ref="I85:J85" si="6">SUM(I83:I84)</f>
        <v>100</v>
      </c>
      <c r="J85" s="86">
        <f t="shared" si="6"/>
        <v>100</v>
      </c>
      <c r="K85" s="140"/>
      <c r="L85" s="132"/>
      <c r="M85" s="132"/>
      <c r="N85" s="141"/>
      <c r="O85" s="16"/>
    </row>
    <row r="86" spans="1:32" ht="32.25" customHeight="1" x14ac:dyDescent="0.2">
      <c r="A86" s="264" t="s">
        <v>4</v>
      </c>
      <c r="B86" s="269" t="s">
        <v>19</v>
      </c>
      <c r="C86" s="275" t="s">
        <v>19</v>
      </c>
      <c r="D86" s="342" t="s">
        <v>95</v>
      </c>
      <c r="E86" s="488" t="s">
        <v>128</v>
      </c>
      <c r="F86" s="344" t="s">
        <v>23</v>
      </c>
      <c r="G86" s="47" t="s">
        <v>94</v>
      </c>
      <c r="H86" s="31">
        <v>3.3</v>
      </c>
      <c r="I86" s="226"/>
      <c r="J86" s="225"/>
      <c r="K86" s="345" t="s">
        <v>62</v>
      </c>
      <c r="L86" s="39">
        <v>1</v>
      </c>
      <c r="M86" s="244"/>
      <c r="N86" s="202"/>
      <c r="O86" s="151"/>
    </row>
    <row r="87" spans="1:32" ht="15" customHeight="1" x14ac:dyDescent="0.2">
      <c r="A87" s="158"/>
      <c r="B87" s="159"/>
      <c r="C87" s="160"/>
      <c r="D87" s="221"/>
      <c r="E87" s="489"/>
      <c r="F87" s="172"/>
      <c r="G87" s="122" t="s">
        <v>5</v>
      </c>
      <c r="H87" s="143">
        <f>SUM(H86:H86)</f>
        <v>3.3</v>
      </c>
      <c r="I87" s="143">
        <f>SUM(I86:I86)</f>
        <v>0</v>
      </c>
      <c r="J87" s="143">
        <f>SUM(J86:J86)</f>
        <v>0</v>
      </c>
      <c r="K87" s="242"/>
      <c r="L87" s="42"/>
      <c r="M87" s="186"/>
      <c r="N87" s="110"/>
    </row>
    <row r="88" spans="1:32" ht="14.25" customHeight="1" thickBot="1" x14ac:dyDescent="0.25">
      <c r="A88" s="126" t="s">
        <v>4</v>
      </c>
      <c r="B88" s="84" t="s">
        <v>19</v>
      </c>
      <c r="C88" s="404"/>
      <c r="D88" s="404"/>
      <c r="E88" s="404"/>
      <c r="F88" s="404"/>
      <c r="G88" s="404"/>
      <c r="H88" s="49">
        <f>H87+H85+H82</f>
        <v>136.30000000000001</v>
      </c>
      <c r="I88" s="49">
        <f>I87+I85+I82</f>
        <v>150.5</v>
      </c>
      <c r="J88" s="49">
        <f>J87+J85+J82</f>
        <v>115.5</v>
      </c>
      <c r="K88" s="405"/>
      <c r="L88" s="406"/>
      <c r="M88" s="406"/>
      <c r="N88" s="407"/>
    </row>
    <row r="89" spans="1:32" ht="14.25" customHeight="1" thickBot="1" x14ac:dyDescent="0.25">
      <c r="A89" s="50" t="s">
        <v>4</v>
      </c>
      <c r="B89" s="387" t="s">
        <v>7</v>
      </c>
      <c r="C89" s="388"/>
      <c r="D89" s="388"/>
      <c r="E89" s="388"/>
      <c r="F89" s="388"/>
      <c r="G89" s="388"/>
      <c r="H89" s="63">
        <f>H88+H68+H60</f>
        <v>846</v>
      </c>
      <c r="I89" s="63">
        <f>I88+I68+I60</f>
        <v>484.8</v>
      </c>
      <c r="J89" s="63">
        <f>J88+J68+J60</f>
        <v>436.8</v>
      </c>
      <c r="K89" s="389"/>
      <c r="L89" s="389"/>
      <c r="M89" s="389"/>
      <c r="N89" s="390"/>
    </row>
    <row r="90" spans="1:32" ht="14.25" customHeight="1" thickBot="1" x14ac:dyDescent="0.25">
      <c r="A90" s="64" t="s">
        <v>4</v>
      </c>
      <c r="B90" s="391" t="s">
        <v>122</v>
      </c>
      <c r="C90" s="392"/>
      <c r="D90" s="392"/>
      <c r="E90" s="392"/>
      <c r="F90" s="392"/>
      <c r="G90" s="392"/>
      <c r="H90" s="65">
        <f>H89</f>
        <v>846</v>
      </c>
      <c r="I90" s="65">
        <f>I89</f>
        <v>484.8</v>
      </c>
      <c r="J90" s="65">
        <f>J89</f>
        <v>436.8</v>
      </c>
      <c r="K90" s="393"/>
      <c r="L90" s="393"/>
      <c r="M90" s="393"/>
      <c r="N90" s="394"/>
    </row>
    <row r="91" spans="1:32" s="66" customFormat="1" ht="17.25" customHeight="1" x14ac:dyDescent="0.2">
      <c r="A91" s="370"/>
      <c r="B91" s="370"/>
      <c r="C91" s="370"/>
      <c r="D91" s="370"/>
      <c r="E91" s="370"/>
      <c r="F91" s="370"/>
      <c r="G91" s="370"/>
      <c r="H91" s="370"/>
      <c r="I91" s="370"/>
      <c r="J91" s="370"/>
      <c r="K91" s="370"/>
      <c r="L91" s="370"/>
      <c r="M91" s="370"/>
      <c r="N91" s="370"/>
    </row>
    <row r="92" spans="1:32" s="67" customFormat="1" ht="14.25" customHeight="1" thickBot="1" x14ac:dyDescent="0.25">
      <c r="A92" s="371" t="s">
        <v>11</v>
      </c>
      <c r="B92" s="371"/>
      <c r="C92" s="371"/>
      <c r="D92" s="371"/>
      <c r="E92" s="371"/>
      <c r="F92" s="371"/>
      <c r="G92" s="371"/>
      <c r="H92" s="68"/>
      <c r="I92" s="68"/>
      <c r="J92" s="68"/>
      <c r="K92" s="69"/>
      <c r="L92" s="69"/>
      <c r="M92" s="69"/>
      <c r="N92" s="69"/>
      <c r="O92" s="66"/>
      <c r="P92" s="66"/>
      <c r="Q92" s="66"/>
      <c r="R92" s="66"/>
      <c r="S92" s="66"/>
      <c r="T92" s="66"/>
      <c r="U92" s="66"/>
      <c r="V92" s="66"/>
      <c r="W92" s="66"/>
      <c r="X92" s="66"/>
      <c r="Y92" s="66"/>
      <c r="Z92" s="66"/>
      <c r="AA92" s="66"/>
      <c r="AB92" s="66"/>
      <c r="AC92" s="66"/>
      <c r="AD92" s="66"/>
      <c r="AE92" s="66"/>
      <c r="AF92" s="66"/>
    </row>
    <row r="93" spans="1:32" ht="66.75" customHeight="1" thickBot="1" x14ac:dyDescent="0.25">
      <c r="A93" s="372" t="s">
        <v>8</v>
      </c>
      <c r="B93" s="373"/>
      <c r="C93" s="373"/>
      <c r="D93" s="373"/>
      <c r="E93" s="373"/>
      <c r="F93" s="373"/>
      <c r="G93" s="374"/>
      <c r="H93" s="276" t="s">
        <v>109</v>
      </c>
      <c r="I93" s="70" t="s">
        <v>81</v>
      </c>
      <c r="J93" s="70" t="s">
        <v>107</v>
      </c>
    </row>
    <row r="94" spans="1:32" ht="14.25" customHeight="1" x14ac:dyDescent="0.2">
      <c r="A94" s="375" t="s">
        <v>12</v>
      </c>
      <c r="B94" s="376"/>
      <c r="C94" s="376"/>
      <c r="D94" s="376"/>
      <c r="E94" s="376"/>
      <c r="F94" s="376"/>
      <c r="G94" s="377"/>
      <c r="H94" s="75">
        <f>H95+H99+H100</f>
        <v>846</v>
      </c>
      <c r="I94" s="75">
        <f>I95+I99+I100</f>
        <v>391.8</v>
      </c>
      <c r="J94" s="75">
        <f>J95+J99+J100</f>
        <v>436.8</v>
      </c>
    </row>
    <row r="95" spans="1:32" ht="14.25" customHeight="1" x14ac:dyDescent="0.2">
      <c r="A95" s="378" t="s">
        <v>79</v>
      </c>
      <c r="B95" s="379"/>
      <c r="C95" s="379"/>
      <c r="D95" s="379"/>
      <c r="E95" s="379"/>
      <c r="F95" s="379"/>
      <c r="G95" s="380"/>
      <c r="H95" s="88">
        <f>H96+H97+H98</f>
        <v>390.9</v>
      </c>
      <c r="I95" s="88">
        <f>I96+I97+I98</f>
        <v>391.8</v>
      </c>
      <c r="J95" s="88">
        <f>J96+J97+J98</f>
        <v>436.8</v>
      </c>
    </row>
    <row r="96" spans="1:32" ht="14.25" customHeight="1" x14ac:dyDescent="0.2">
      <c r="A96" s="381" t="s">
        <v>68</v>
      </c>
      <c r="B96" s="382"/>
      <c r="C96" s="382"/>
      <c r="D96" s="382"/>
      <c r="E96" s="382"/>
      <c r="F96" s="382"/>
      <c r="G96" s="383"/>
      <c r="H96" s="35">
        <f>SUMIF(G12:G90,"SB",H12:H90)</f>
        <v>390.9</v>
      </c>
      <c r="I96" s="35">
        <f>SUMIF(G12:G90,"SB",I12:I90)</f>
        <v>391.8</v>
      </c>
      <c r="J96" s="35">
        <f>SUMIF(G12:G90,"SB",J12:J90)</f>
        <v>436.8</v>
      </c>
      <c r="K96" s="71"/>
    </row>
    <row r="97" spans="1:32" ht="14.25" customHeight="1" x14ac:dyDescent="0.2">
      <c r="A97" s="361" t="s">
        <v>84</v>
      </c>
      <c r="B97" s="362"/>
      <c r="C97" s="362"/>
      <c r="D97" s="362"/>
      <c r="E97" s="362"/>
      <c r="F97" s="362"/>
      <c r="G97" s="363"/>
      <c r="H97" s="181">
        <f>SUMIF(G14:G87,"SB(ES)",H14:H87)</f>
        <v>0</v>
      </c>
      <c r="I97" s="181">
        <f>SUMIF(G14:G87,"SB(ES)",I14:I87)</f>
        <v>0</v>
      </c>
      <c r="J97" s="243">
        <f>SUMIF(G14:G87,"SB(ES)",J14:J87)</f>
        <v>0</v>
      </c>
      <c r="K97" s="71"/>
    </row>
    <row r="98" spans="1:32" ht="14.25" customHeight="1" x14ac:dyDescent="0.2">
      <c r="A98" s="361" t="s">
        <v>88</v>
      </c>
      <c r="B98" s="362"/>
      <c r="C98" s="362"/>
      <c r="D98" s="362"/>
      <c r="E98" s="362"/>
      <c r="F98" s="362"/>
      <c r="G98" s="363"/>
      <c r="H98" s="181">
        <f>SUMIF(G16:G90,"SB(VB)",H16:H90)</f>
        <v>0</v>
      </c>
      <c r="I98" s="181">
        <f>SUMIF(G16:G90,"SB(VB)",I16:I90)</f>
        <v>0</v>
      </c>
      <c r="J98" s="243">
        <f>SUMIF(G16:G90,"SB(VB)",J16:J90)</f>
        <v>0</v>
      </c>
      <c r="K98" s="71"/>
    </row>
    <row r="99" spans="1:32" ht="14.25" customHeight="1" x14ac:dyDescent="0.2">
      <c r="A99" s="364" t="s">
        <v>69</v>
      </c>
      <c r="B99" s="365"/>
      <c r="C99" s="365"/>
      <c r="D99" s="365"/>
      <c r="E99" s="365"/>
      <c r="F99" s="365"/>
      <c r="G99" s="366"/>
      <c r="H99" s="76">
        <f>SUMIF(G7:G90,"SB(L)",H7:H90)</f>
        <v>5.8</v>
      </c>
      <c r="I99" s="76">
        <f>SUMIF(G7:G90,"SB(L)",I7:I90)</f>
        <v>0</v>
      </c>
      <c r="J99" s="76">
        <f>SUMIF(G7:G90,"SB(L)",J7:J90)</f>
        <v>0</v>
      </c>
      <c r="K99" s="71"/>
    </row>
    <row r="100" spans="1:32" ht="14.25" customHeight="1" x14ac:dyDescent="0.2">
      <c r="A100" s="364" t="s">
        <v>71</v>
      </c>
      <c r="B100" s="365"/>
      <c r="C100" s="365"/>
      <c r="D100" s="365"/>
      <c r="E100" s="365"/>
      <c r="F100" s="365"/>
      <c r="G100" s="366"/>
      <c r="H100" s="76">
        <f>SUMIF(G7:G90,"SB(ŽPL)",H7:H90)</f>
        <v>449.3</v>
      </c>
      <c r="I100" s="76">
        <f>SUMIF(G7:G90,"SB(ŽPL)",I7:I90)</f>
        <v>0</v>
      </c>
      <c r="J100" s="76">
        <f>SUMIF(G7:G90,"SB(ŽPL)",J7:J90)</f>
        <v>0</v>
      </c>
      <c r="K100" s="72"/>
    </row>
    <row r="101" spans="1:32" ht="14.25" customHeight="1" x14ac:dyDescent="0.2">
      <c r="A101" s="367" t="s">
        <v>13</v>
      </c>
      <c r="B101" s="368"/>
      <c r="C101" s="368"/>
      <c r="D101" s="368"/>
      <c r="E101" s="368"/>
      <c r="F101" s="368"/>
      <c r="G101" s="369"/>
      <c r="H101" s="77">
        <f>SUM(H103:H105)</f>
        <v>0</v>
      </c>
      <c r="I101" s="77">
        <f>SUM(I103:I105)</f>
        <v>93</v>
      </c>
      <c r="J101" s="77">
        <f>SUM(J103:J105)</f>
        <v>0</v>
      </c>
    </row>
    <row r="102" spans="1:32" ht="14.25" customHeight="1" x14ac:dyDescent="0.2">
      <c r="A102" s="361" t="s">
        <v>70</v>
      </c>
      <c r="B102" s="362"/>
      <c r="C102" s="362"/>
      <c r="D102" s="362"/>
      <c r="E102" s="362"/>
      <c r="F102" s="362"/>
      <c r="G102" s="363"/>
      <c r="H102" s="35">
        <f>SUMIF(G9:G90,"ES",H9:H90)</f>
        <v>0</v>
      </c>
      <c r="I102" s="35">
        <f>SUMIF(G9:G90,"ES)",I9:I90)</f>
        <v>0</v>
      </c>
      <c r="J102" s="35">
        <f>SUMIF(G9:G90,"ES)",J9:J90)</f>
        <v>0</v>
      </c>
      <c r="K102" s="71"/>
    </row>
    <row r="103" spans="1:32" ht="14.25" customHeight="1" x14ac:dyDescent="0.2">
      <c r="A103" s="352" t="s">
        <v>72</v>
      </c>
      <c r="B103" s="353"/>
      <c r="C103" s="353"/>
      <c r="D103" s="353"/>
      <c r="E103" s="353"/>
      <c r="F103" s="353"/>
      <c r="G103" s="354"/>
      <c r="H103" s="35">
        <f>SUMIF(G7:G90,"KVJUD",H7:H90)</f>
        <v>0</v>
      </c>
      <c r="I103" s="35">
        <f>SUMIF(G7:G90,"KVJUD",I7:I90)</f>
        <v>0</v>
      </c>
      <c r="J103" s="35">
        <f>SUMIF(G7:G90,"KVJUD",J7:J90)</f>
        <v>0</v>
      </c>
    </row>
    <row r="104" spans="1:32" ht="14.25" customHeight="1" x14ac:dyDescent="0.2">
      <c r="A104" s="352" t="s">
        <v>73</v>
      </c>
      <c r="B104" s="353"/>
      <c r="C104" s="353"/>
      <c r="D104" s="353"/>
      <c r="E104" s="353"/>
      <c r="F104" s="353"/>
      <c r="G104" s="354"/>
      <c r="H104" s="35">
        <f>SUMIF(G7:G90,"Kt",H7:H90)</f>
        <v>0</v>
      </c>
      <c r="I104" s="35">
        <f>SUMIF(G7:G90,"Kt",I7:I90)</f>
        <v>0</v>
      </c>
      <c r="J104" s="35">
        <f>SUMIF(G7:G90,"Kt",J7:J90)</f>
        <v>0</v>
      </c>
    </row>
    <row r="105" spans="1:32" ht="14.25" customHeight="1" x14ac:dyDescent="0.2">
      <c r="A105" s="355" t="s">
        <v>74</v>
      </c>
      <c r="B105" s="356"/>
      <c r="C105" s="356"/>
      <c r="D105" s="356"/>
      <c r="E105" s="356"/>
      <c r="F105" s="356"/>
      <c r="G105" s="357"/>
      <c r="H105" s="35">
        <f>SUMIF(G7:G90,"LRVB",H7:H90)</f>
        <v>0</v>
      </c>
      <c r="I105" s="35">
        <f>SUMIF(G7:G90,"LRVB",I7:I90)</f>
        <v>93</v>
      </c>
      <c r="J105" s="35">
        <f>SUMIF(G7:G90,"LRVB",J7:J90)</f>
        <v>0</v>
      </c>
    </row>
    <row r="106" spans="1:32" ht="14.25" customHeight="1" thickBot="1" x14ac:dyDescent="0.25">
      <c r="A106" s="358" t="s">
        <v>14</v>
      </c>
      <c r="B106" s="359"/>
      <c r="C106" s="359"/>
      <c r="D106" s="359"/>
      <c r="E106" s="359"/>
      <c r="F106" s="359"/>
      <c r="G106" s="360"/>
      <c r="H106" s="62">
        <f>H101+H94</f>
        <v>846</v>
      </c>
      <c r="I106" s="62">
        <f>I101+I94</f>
        <v>484.8</v>
      </c>
      <c r="J106" s="62">
        <f>J101+J94</f>
        <v>436.8</v>
      </c>
      <c r="K106" s="16"/>
      <c r="L106" s="16"/>
      <c r="M106" s="16"/>
      <c r="N106" s="16"/>
    </row>
    <row r="107" spans="1:32" s="30" customFormat="1" x14ac:dyDescent="0.2">
      <c r="A107" s="16"/>
      <c r="B107" s="16"/>
      <c r="C107" s="16"/>
      <c r="D107" s="16"/>
      <c r="E107" s="16"/>
      <c r="F107" s="16"/>
      <c r="H107" s="89"/>
      <c r="I107" s="89"/>
      <c r="J107" s="89"/>
      <c r="L107" s="16"/>
      <c r="M107" s="16"/>
      <c r="N107" s="16"/>
      <c r="P107" s="16"/>
      <c r="Q107" s="16"/>
      <c r="R107" s="16"/>
      <c r="S107" s="16"/>
      <c r="T107" s="16"/>
      <c r="U107" s="16"/>
      <c r="V107" s="16"/>
      <c r="W107" s="16"/>
      <c r="X107" s="16"/>
      <c r="Y107" s="16"/>
      <c r="Z107" s="16"/>
      <c r="AA107" s="16"/>
      <c r="AB107" s="16"/>
      <c r="AC107" s="16"/>
      <c r="AD107" s="16"/>
      <c r="AE107" s="16"/>
      <c r="AF107" s="16"/>
    </row>
    <row r="108" spans="1:32" s="30" customFormat="1" x14ac:dyDescent="0.2">
      <c r="A108" s="15"/>
      <c r="B108" s="15"/>
      <c r="C108" s="15"/>
      <c r="D108" s="15"/>
      <c r="E108" s="17"/>
      <c r="F108" s="18"/>
      <c r="G108" s="90"/>
      <c r="H108" s="66"/>
      <c r="I108" s="91"/>
      <c r="J108" s="91"/>
      <c r="K108" s="92"/>
      <c r="L108" s="15"/>
      <c r="M108" s="15"/>
      <c r="N108" s="15"/>
      <c r="P108" s="16"/>
      <c r="Q108" s="16"/>
      <c r="R108" s="16"/>
      <c r="S108" s="16"/>
      <c r="T108" s="16"/>
      <c r="U108" s="16"/>
      <c r="V108" s="16"/>
      <c r="W108" s="16"/>
      <c r="X108" s="16"/>
      <c r="Y108" s="16"/>
      <c r="Z108" s="16"/>
      <c r="AA108" s="16"/>
      <c r="AB108" s="16"/>
      <c r="AC108" s="16"/>
      <c r="AD108" s="16"/>
      <c r="AE108" s="16"/>
      <c r="AF108" s="16"/>
    </row>
    <row r="109" spans="1:32" s="30" customFormat="1" x14ac:dyDescent="0.2">
      <c r="A109" s="15"/>
      <c r="B109" s="15"/>
      <c r="C109" s="15"/>
      <c r="D109" s="15"/>
      <c r="E109" s="17"/>
      <c r="F109" s="18"/>
      <c r="G109" s="90"/>
      <c r="H109" s="91"/>
      <c r="I109" s="91"/>
      <c r="J109" s="91"/>
      <c r="K109" s="66"/>
      <c r="L109" s="15"/>
      <c r="M109" s="15"/>
      <c r="N109" s="15"/>
      <c r="P109" s="16"/>
      <c r="Q109" s="16"/>
      <c r="R109" s="16"/>
      <c r="S109" s="16"/>
      <c r="T109" s="16"/>
      <c r="U109" s="16"/>
      <c r="V109" s="16"/>
      <c r="W109" s="16"/>
      <c r="X109" s="16"/>
      <c r="Y109" s="16"/>
      <c r="Z109" s="16"/>
      <c r="AA109" s="16"/>
      <c r="AB109" s="16"/>
      <c r="AC109" s="16"/>
      <c r="AD109" s="16"/>
      <c r="AE109" s="16"/>
      <c r="AF109" s="16"/>
    </row>
    <row r="110" spans="1:32" s="30" customFormat="1" x14ac:dyDescent="0.2">
      <c r="A110" s="15"/>
      <c r="B110" s="15"/>
      <c r="C110" s="15"/>
      <c r="D110" s="15"/>
      <c r="E110" s="17"/>
      <c r="F110" s="18"/>
      <c r="G110" s="90"/>
      <c r="H110" s="91"/>
      <c r="I110" s="66"/>
      <c r="J110" s="66"/>
      <c r="K110" s="66"/>
      <c r="L110" s="15"/>
      <c r="M110" s="15"/>
      <c r="N110" s="15"/>
      <c r="P110" s="16"/>
      <c r="Q110" s="16"/>
      <c r="R110" s="16"/>
      <c r="S110" s="16"/>
      <c r="T110" s="16"/>
      <c r="U110" s="16"/>
      <c r="V110" s="16"/>
      <c r="W110" s="16"/>
      <c r="X110" s="16"/>
      <c r="Y110" s="16"/>
      <c r="Z110" s="16"/>
      <c r="AA110" s="16"/>
      <c r="AB110" s="16"/>
      <c r="AC110" s="16"/>
      <c r="AD110" s="16"/>
      <c r="AE110" s="16"/>
      <c r="AF110" s="16"/>
    </row>
    <row r="111" spans="1:32" s="30" customFormat="1" x14ac:dyDescent="0.2">
      <c r="A111" s="15"/>
      <c r="B111" s="15"/>
      <c r="C111" s="15"/>
      <c r="D111" s="15"/>
      <c r="E111" s="17"/>
      <c r="F111" s="18"/>
      <c r="G111" s="19"/>
      <c r="H111" s="73"/>
      <c r="I111" s="73"/>
      <c r="J111" s="73"/>
      <c r="K111" s="15"/>
      <c r="L111" s="15"/>
      <c r="M111" s="15"/>
      <c r="N111" s="15"/>
      <c r="P111" s="16"/>
      <c r="Q111" s="16"/>
      <c r="R111" s="16"/>
      <c r="S111" s="16"/>
      <c r="T111" s="16"/>
      <c r="U111" s="16"/>
      <c r="V111" s="16"/>
      <c r="W111" s="16"/>
      <c r="X111" s="16"/>
      <c r="Y111" s="16"/>
      <c r="Z111" s="16"/>
      <c r="AA111" s="16"/>
      <c r="AB111" s="16"/>
      <c r="AC111" s="16"/>
      <c r="AD111" s="16"/>
      <c r="AE111" s="16"/>
      <c r="AF111" s="16"/>
    </row>
  </sheetData>
  <mergeCells count="115">
    <mergeCell ref="A104:G104"/>
    <mergeCell ref="A105:G105"/>
    <mergeCell ref="A106:G106"/>
    <mergeCell ref="K1:N1"/>
    <mergeCell ref="D3:K3"/>
    <mergeCell ref="A4:M4"/>
    <mergeCell ref="A5:M5"/>
    <mergeCell ref="K6:N6"/>
    <mergeCell ref="D40:D41"/>
    <mergeCell ref="D70:D71"/>
    <mergeCell ref="A98:G98"/>
    <mergeCell ref="A99:G99"/>
    <mergeCell ref="A100:G100"/>
    <mergeCell ref="A101:G101"/>
    <mergeCell ref="A102:G102"/>
    <mergeCell ref="A103:G103"/>
    <mergeCell ref="A92:G92"/>
    <mergeCell ref="A93:G93"/>
    <mergeCell ref="A94:G94"/>
    <mergeCell ref="A95:G95"/>
    <mergeCell ref="A96:G96"/>
    <mergeCell ref="A97:G97"/>
    <mergeCell ref="B89:G89"/>
    <mergeCell ref="K89:N89"/>
    <mergeCell ref="B90:G90"/>
    <mergeCell ref="K90:N90"/>
    <mergeCell ref="A91:N91"/>
    <mergeCell ref="C88:G88"/>
    <mergeCell ref="K88:N88"/>
    <mergeCell ref="C68:G68"/>
    <mergeCell ref="K68:N68"/>
    <mergeCell ref="C69:N69"/>
    <mergeCell ref="D73:D74"/>
    <mergeCell ref="E86:E87"/>
    <mergeCell ref="F63:F64"/>
    <mergeCell ref="C60:G60"/>
    <mergeCell ref="K60:N60"/>
    <mergeCell ref="C61:N61"/>
    <mergeCell ref="A63:A64"/>
    <mergeCell ref="B63:B64"/>
    <mergeCell ref="C63:C64"/>
    <mergeCell ref="D63:D64"/>
    <mergeCell ref="E63:E64"/>
    <mergeCell ref="D48:D49"/>
    <mergeCell ref="A57:A58"/>
    <mergeCell ref="B57:B58"/>
    <mergeCell ref="E57:E58"/>
    <mergeCell ref="F57:F58"/>
    <mergeCell ref="A40:A44"/>
    <mergeCell ref="B40:B44"/>
    <mergeCell ref="D43:D44"/>
    <mergeCell ref="E43:E44"/>
    <mergeCell ref="D45:D46"/>
    <mergeCell ref="K37:K38"/>
    <mergeCell ref="F35:F36"/>
    <mergeCell ref="A37:A38"/>
    <mergeCell ref="B37:B38"/>
    <mergeCell ref="C37:C38"/>
    <mergeCell ref="D37:D38"/>
    <mergeCell ref="E37:E38"/>
    <mergeCell ref="F37:F38"/>
    <mergeCell ref="A35:A36"/>
    <mergeCell ref="B35:B36"/>
    <mergeCell ref="C35:C36"/>
    <mergeCell ref="D35:D36"/>
    <mergeCell ref="E35:E36"/>
    <mergeCell ref="A32:A34"/>
    <mergeCell ref="B32:B34"/>
    <mergeCell ref="C32:C34"/>
    <mergeCell ref="D32:D34"/>
    <mergeCell ref="E32:E34"/>
    <mergeCell ref="F32:F34"/>
    <mergeCell ref="E27:E28"/>
    <mergeCell ref="F27:F28"/>
    <mergeCell ref="A30:A31"/>
    <mergeCell ref="B30:B31"/>
    <mergeCell ref="C30:C31"/>
    <mergeCell ref="D30:D31"/>
    <mergeCell ref="E30:E31"/>
    <mergeCell ref="F30:F31"/>
    <mergeCell ref="K25:K26"/>
    <mergeCell ref="L25:L26"/>
    <mergeCell ref="M25:M26"/>
    <mergeCell ref="N25:N26"/>
    <mergeCell ref="A27:A28"/>
    <mergeCell ref="B27:B28"/>
    <mergeCell ref="C27:C28"/>
    <mergeCell ref="D27:D28"/>
    <mergeCell ref="C18:C19"/>
    <mergeCell ref="D18:D19"/>
    <mergeCell ref="E18:E19"/>
    <mergeCell ref="D21:D22"/>
    <mergeCell ref="D23:D24"/>
    <mergeCell ref="C25:C26"/>
    <mergeCell ref="D25:D26"/>
    <mergeCell ref="E25:E26"/>
    <mergeCell ref="A11:N11"/>
    <mergeCell ref="B12:N12"/>
    <mergeCell ref="C13:N13"/>
    <mergeCell ref="D16:D17"/>
    <mergeCell ref="K16:K17"/>
    <mergeCell ref="I7:I9"/>
    <mergeCell ref="J7:J9"/>
    <mergeCell ref="K7:N7"/>
    <mergeCell ref="K8:K9"/>
    <mergeCell ref="L8:N8"/>
    <mergeCell ref="A10:N10"/>
    <mergeCell ref="E7:E9"/>
    <mergeCell ref="F7:F9"/>
    <mergeCell ref="G7:G9"/>
    <mergeCell ref="H7:H9"/>
    <mergeCell ref="A7:A9"/>
    <mergeCell ref="B7:B9"/>
    <mergeCell ref="C7:C9"/>
    <mergeCell ref="D7:D9"/>
  </mergeCells>
  <printOptions horizontalCentered="1"/>
  <pageMargins left="0.78740157480314965" right="0.39370078740157483" top="0.39370078740157483" bottom="0.39370078740157483" header="0" footer="0"/>
  <pageSetup paperSize="9" scale="71" orientation="portrait" r:id="rId1"/>
  <rowBreaks count="2" manualBreakCount="2">
    <brk id="47" max="13" man="1"/>
    <brk id="91"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1 programa</vt:lpstr>
      <vt:lpstr>'1 programa'!Print_Area</vt:lpstr>
      <vt:lpstr>'1 programa'!Print_Titles</vt:lpstr>
    </vt:vector>
  </TitlesOfParts>
  <Company>valdyba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A.Cepiene</dc:creator>
  <cp:lastModifiedBy>Audra Cepiene</cp:lastModifiedBy>
  <cp:lastPrinted>2018-12-13T12:53:12Z</cp:lastPrinted>
  <dcterms:created xsi:type="dcterms:W3CDTF">2007-07-27T10:32:34Z</dcterms:created>
  <dcterms:modified xsi:type="dcterms:W3CDTF">2018-12-19T11:51:18Z</dcterms:modified>
</cp:coreProperties>
</file>