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30" yWindow="885" windowWidth="15480" windowHeight="10500"/>
  </bookViews>
  <sheets>
    <sheet name="2 programa" sheetId="11" r:id="rId1"/>
  </sheets>
  <definedNames>
    <definedName name="_xlnm.Print_Area" localSheetId="0">'2 programa'!$A$1:$N$96</definedName>
    <definedName name="_xlnm.Print_Titles" localSheetId="0">'2 programa'!$7:$9</definedName>
  </definedNames>
  <calcPr calcId="162913" fullPrecision="0"/>
</workbook>
</file>

<file path=xl/calcChain.xml><?xml version="1.0" encoding="utf-8"?>
<calcChain xmlns="http://schemas.openxmlformats.org/spreadsheetml/2006/main">
  <c r="H59" i="11" l="1"/>
  <c r="H60" i="11" s="1"/>
  <c r="J93" i="11"/>
  <c r="I93" i="11"/>
  <c r="J91" i="11"/>
  <c r="J90" i="11"/>
  <c r="I59" i="11"/>
  <c r="J59" i="11"/>
  <c r="I44" i="11"/>
  <c r="J44" i="11"/>
  <c r="H44" i="11"/>
  <c r="J60" i="11" l="1"/>
  <c r="I60" i="11"/>
  <c r="J95" i="11"/>
  <c r="I95" i="11"/>
  <c r="H95" i="11"/>
  <c r="H94" i="11"/>
  <c r="H93" i="11"/>
  <c r="I91" i="11"/>
  <c r="H91" i="11"/>
  <c r="I90" i="11"/>
  <c r="H90" i="11"/>
  <c r="J89" i="11"/>
  <c r="I89" i="11"/>
  <c r="H89" i="11"/>
  <c r="J88" i="11"/>
  <c r="I88" i="11"/>
  <c r="J87" i="11"/>
  <c r="I87" i="11"/>
  <c r="H87" i="11"/>
  <c r="J86" i="11"/>
  <c r="I86" i="11"/>
  <c r="J77" i="11"/>
  <c r="I77" i="11"/>
  <c r="H77" i="11"/>
  <c r="J73" i="11"/>
  <c r="I73" i="11"/>
  <c r="H73" i="11"/>
  <c r="J67" i="11"/>
  <c r="I67" i="11"/>
  <c r="H67" i="11"/>
  <c r="H88" i="11"/>
  <c r="H86" i="11"/>
  <c r="J22" i="11"/>
  <c r="I22" i="11"/>
  <c r="H22" i="11"/>
  <c r="J18" i="11"/>
  <c r="I18" i="11"/>
  <c r="H18" i="11"/>
  <c r="I85" i="11" l="1"/>
  <c r="I84" i="11" s="1"/>
  <c r="H92" i="11"/>
  <c r="H85" i="11"/>
  <c r="H84" i="11" s="1"/>
  <c r="I23" i="11"/>
  <c r="H23" i="11"/>
  <c r="J78" i="11"/>
  <c r="J79" i="11" s="1"/>
  <c r="J23" i="11"/>
  <c r="H78" i="11"/>
  <c r="H79" i="11" s="1"/>
  <c r="I92" i="11"/>
  <c r="I78" i="11"/>
  <c r="I79" i="11" s="1"/>
  <c r="I96" i="11" l="1"/>
  <c r="J61" i="11"/>
  <c r="J80" i="11" s="1"/>
  <c r="H96" i="11"/>
  <c r="I61" i="11"/>
  <c r="I80" i="11" s="1"/>
  <c r="H61" i="11"/>
  <c r="H80" i="11" s="1"/>
  <c r="J92" i="11" l="1"/>
  <c r="J85" i="11"/>
  <c r="J84" i="11" l="1"/>
  <c r="J96" i="11" s="1"/>
</calcChain>
</file>

<file path=xl/comments1.xml><?xml version="1.0" encoding="utf-8"?>
<comments xmlns="http://schemas.openxmlformats.org/spreadsheetml/2006/main">
  <authors>
    <author>Audra Cepiene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186"/>
          </rPr>
          <t>3.2.2.3</t>
        </r>
        <r>
          <rPr>
            <sz val="9"/>
            <color indexed="81"/>
            <rFont val="Tahoma"/>
            <family val="2"/>
            <charset val="186"/>
          </rPr>
          <t xml:space="preserve">
Skatinti laivais keliaujančių turistų pritraukimą į Klaipėdos miestą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186"/>
          </rPr>
          <t>Projektas vykdomas kartu su Klaipėdos r., Šilutės r., ir Neringos m. savivaldybėmis. Projekto pagrindinis partneris yra Klaipėdos rajono savivaldybės administracija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3.2.2.3
</t>
        </r>
        <r>
          <rPr>
            <sz val="9"/>
            <color indexed="81"/>
            <rFont val="Tahoma"/>
            <family val="2"/>
            <charset val="186"/>
          </rPr>
          <t>Skatinti laivais keliaujančių turistų pritraukimą į Klaipėdos miestą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3.2.3.2. </t>
        </r>
        <r>
          <rPr>
            <sz val="9"/>
            <color indexed="81"/>
            <rFont val="Tahoma"/>
            <family val="2"/>
            <charset val="186"/>
          </rPr>
          <t xml:space="preserve">Įgyvendinti tikslines jūrinio turizmo rinkodaros priemones; </t>
        </r>
        <r>
          <rPr>
            <b/>
            <sz val="9"/>
            <color indexed="81"/>
            <rFont val="Tahoma"/>
            <family val="2"/>
            <charset val="186"/>
          </rPr>
          <t>KSP 3.2.3.3.</t>
        </r>
        <r>
          <rPr>
            <sz val="9"/>
            <color indexed="81"/>
            <rFont val="Tahoma"/>
            <family val="2"/>
            <charset val="186"/>
          </rPr>
          <t>Pristatyti Klaipėdos miesto turizmo galimybes tarptautinėse parodose ir kituose renginiuose bendradarbiaujant su regiono savivaldybėmis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186"/>
          </rPr>
          <t>KSP 3.2.3.1</t>
        </r>
        <r>
          <rPr>
            <sz val="9"/>
            <color indexed="81"/>
            <rFont val="Tahoma"/>
            <family val="2"/>
            <charset val="186"/>
          </rPr>
          <t xml:space="preserve">
Periodiškai rengti, leisti ir platinti Klaipėdą ir jos turizmo produktus (įtraukiant ir svarbiausius Klaipėdos regiono turizmo produktus) pristatančius leidinius, skirtus tikslinėms teritorijoms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186"/>
          </rPr>
          <t>KSP 3.2.3.2. Į</t>
        </r>
        <r>
          <rPr>
            <sz val="9"/>
            <color indexed="81"/>
            <rFont val="Tahoma"/>
            <family val="2"/>
            <charset val="186"/>
          </rPr>
          <t xml:space="preserve">gyvendinti tikslines jūrinio turizmo rinkodaros priemones; </t>
        </r>
        <r>
          <rPr>
            <b/>
            <sz val="9"/>
            <color indexed="81"/>
            <rFont val="Tahoma"/>
            <family val="2"/>
            <charset val="186"/>
          </rPr>
          <t>KSP 3.2.3.3.</t>
        </r>
        <r>
          <rPr>
            <sz val="9"/>
            <color indexed="81"/>
            <rFont val="Tahoma"/>
            <family val="2"/>
            <charset val="186"/>
          </rPr>
          <t>Pristatyti Klaipėdos miesto turizmo galimybes tarptautinėse parodose ir kituose renginiuose bendradarbiaujant su regiono savivaldybėmis</t>
        </r>
      </text>
    </comment>
    <comment ref="E64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>Klaipėdos miesto ekonominės plėtros strategija ir įgyvendinimo veiksmų planas iki 2030 m.</t>
        </r>
        <r>
          <rPr>
            <b/>
            <sz val="9"/>
            <color indexed="81"/>
            <rFont val="Tahoma"/>
            <family val="2"/>
            <charset val="186"/>
          </rPr>
          <t>,</t>
        </r>
        <r>
          <rPr>
            <sz val="9"/>
            <color indexed="81"/>
            <rFont val="Tahoma"/>
            <family val="2"/>
            <charset val="186"/>
          </rPr>
          <t xml:space="preserve"> 3.1.4 priemonė "Išvystyti piliavietės teritoriją"
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  <charset val="186"/>
          </rPr>
          <t>3.2.1.1.</t>
        </r>
        <r>
          <rPr>
            <sz val="9"/>
            <color indexed="81"/>
            <rFont val="Tahoma"/>
            <family val="2"/>
            <charset val="186"/>
          </rPr>
          <t xml:space="preserve">
Atkurti Klaipėdos piliavietę bei pritaikyti kultūros ir turizmo poreikiams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  <charset val="186"/>
          </rPr>
          <t>3.2.1.7</t>
        </r>
        <r>
          <rPr>
            <sz val="9"/>
            <color indexed="81"/>
            <rFont val="Tahoma"/>
            <family val="2"/>
            <charset val="186"/>
          </rPr>
          <t xml:space="preserve">
Sutvarkyti senamiesčio ir istorinės miesto dalies reprezentacinių viešųjų erdvių (Teatro, Turgaus, Atgimimo aikščių, Ferdinando ir kitų skverų) infrastruktūrą pritaikant jas turizmo reikmėms bei renginiams </t>
        </r>
      </text>
    </comment>
    <comment ref="G72" authorId="0" shapeId="0">
      <text>
        <r>
          <rPr>
            <sz val="9"/>
            <color indexed="81"/>
            <rFont val="Tahoma"/>
            <family val="2"/>
            <charset val="186"/>
          </rPr>
          <t xml:space="preserve">Jono kalnelio KT lėšos yra:
Gautos 16 lėšos į IED b/s 10.262,96 EUR už 2014 m. sutartį su UAB V.Paulius &amp; Associates
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P6. </t>
        </r>
        <r>
          <rPr>
            <sz val="9"/>
            <color indexed="81"/>
            <rFont val="Tahoma"/>
            <family val="2"/>
            <charset val="186"/>
          </rPr>
          <t>Klaipėdos miesto ekonominės plėtros strategija ir įgyvendinimo veiksmų planas iki 2030 metų, 3.1.8 priemonė "Paversti Smiltynę kurortine teritorija"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  <charset val="186"/>
          </rPr>
          <t>3.2.1.3.</t>
        </r>
        <r>
          <rPr>
            <sz val="9"/>
            <color indexed="81"/>
            <rFont val="Tahoma"/>
            <family val="2"/>
            <charset val="186"/>
          </rPr>
          <t xml:space="preserve">
Įrengti turizmo infrastruktūrą Smiltynėje, Antrojoje Melnragėje, Giruliuose </t>
        </r>
      </text>
    </comment>
  </commentList>
</comments>
</file>

<file path=xl/sharedStrings.xml><?xml version="1.0" encoding="utf-8"?>
<sst xmlns="http://schemas.openxmlformats.org/spreadsheetml/2006/main" count="193" uniqueCount="122">
  <si>
    <t>Uždavinio kodas</t>
  </si>
  <si>
    <t>Priemonės kodas</t>
  </si>
  <si>
    <t>Priemonės požymis</t>
  </si>
  <si>
    <t>Asignavimų valdytojo kodas</t>
  </si>
  <si>
    <t>Finansavimo šaltinis</t>
  </si>
  <si>
    <t>01</t>
  </si>
  <si>
    <t>Iš viso:</t>
  </si>
  <si>
    <t>02</t>
  </si>
  <si>
    <t>Iš viso uždaviniui:</t>
  </si>
  <si>
    <t>Iš viso tikslui:</t>
  </si>
  <si>
    <t>Finansavimo šaltiniai</t>
  </si>
  <si>
    <t>Produkto kriterijaus</t>
  </si>
  <si>
    <t>Pavadinimas</t>
  </si>
  <si>
    <t>Finansavimo šaltinių suvestinė</t>
  </si>
  <si>
    <t>SAVIVALDYBĖS  LĖŠOS, IŠ VISO:</t>
  </si>
  <si>
    <t>KITI ŠALTINIAI, IŠ VISO:</t>
  </si>
  <si>
    <t>IŠ VISO:</t>
  </si>
  <si>
    <t xml:space="preserve">Iš viso  veiklos planui: </t>
  </si>
  <si>
    <t>Veiklos plano tikslo kodas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</si>
  <si>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</si>
  <si>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r>
      <t xml:space="preserve">Paskolos lėšos </t>
    </r>
    <r>
      <rPr>
        <b/>
        <sz val="10"/>
        <rFont val="Times New Roman"/>
        <family val="1"/>
        <charset val="186"/>
      </rPr>
      <t>SB(P)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</si>
  <si>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</si>
  <si>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t>SB</t>
  </si>
  <si>
    <t>03</t>
  </si>
  <si>
    <t>SUBALANSUOTO TURIZMO SKATINIMO IR VYSTYMO PROGRAMOS (NR. 02)</t>
  </si>
  <si>
    <t>02 Subalansuoto turizmo skatinimo ir vystymo programa</t>
  </si>
  <si>
    <t>Skatinti atvykstamąjį ir vietinį turizmą, stiprinant miesto turistinį patrauklumą bei didinant Klaipėdos miesto konkurencingumą tiek tarptautinėse, tiek vidinėse turizmo rinkose</t>
  </si>
  <si>
    <t>Plėtoti vandens turizmą</t>
  </si>
  <si>
    <t>Plėtoti turizmo informacinę sistemą</t>
  </si>
  <si>
    <t>Plėtoti viešąją aktyvaus poilsio ir turizmo infrastruktūrą</t>
  </si>
  <si>
    <t>Plėtoti turizmo infrastruktūrą</t>
  </si>
  <si>
    <t>5</t>
  </si>
  <si>
    <t>I</t>
  </si>
  <si>
    <t>Kruizų ir regatų organizavimas, vandens turizmo rinkodaros vykdymas</t>
  </si>
  <si>
    <t>Nemokamos informacijos teikimas turistams bei turistines paslaugas teikiantiems subjektams</t>
  </si>
  <si>
    <t>Strateginis tikslas 01. Didinti miesto konkurencingumą, kryptingai vystant infrastruktūrą ir sudarant palankias sąlygas verslui</t>
  </si>
  <si>
    <t>P3.2.1.1.</t>
  </si>
  <si>
    <t>P3.2.2.1, P3.2.2.3</t>
  </si>
  <si>
    <t>P3.2.3.2, P3.2.3.3</t>
  </si>
  <si>
    <t>P3.2.2.1</t>
  </si>
  <si>
    <t>Išleista nemokamų informacinių leidinių, žemėlapių, tūkst. egz.</t>
  </si>
  <si>
    <t>Išleistų specializuotų leidinių kruizinių laivų turistams, tūkst. egz.</t>
  </si>
  <si>
    <r>
      <t xml:space="preserve">Valstybės biudžeto tikslinės dotacijos lėšos </t>
    </r>
    <r>
      <rPr>
        <b/>
        <sz val="10"/>
        <rFont val="Times New Roman"/>
        <family val="1"/>
        <charset val="186"/>
      </rPr>
      <t>SB(VB)</t>
    </r>
  </si>
  <si>
    <t>P3.2.1.7</t>
  </si>
  <si>
    <t>P3.2.3.1</t>
  </si>
  <si>
    <t>Savivaldybės biudžetas, iš jo:</t>
  </si>
  <si>
    <t>Dalyvauta specializuotose kruizinės laivybos parodose, kartai</t>
  </si>
  <si>
    <t>tūkst. Eur</t>
  </si>
  <si>
    <t>Aptarnauta turistų (suteikta informacija), tūkst. vnt.</t>
  </si>
  <si>
    <t xml:space="preserve"> TIKSLŲ, UŽDAVINIŲ, PRIEMONIŲ, PRIEMONIŲ IŠLAIDŲ IR PRODUKTO KRITERIJŲ SUVESTINĖ</t>
  </si>
  <si>
    <t>Atliktas techninis projektas, vnt.</t>
  </si>
  <si>
    <t>2019-ieji metai</t>
  </si>
  <si>
    <t>Parengtas techninis projektas, vnt.</t>
  </si>
  <si>
    <t>Kt</t>
  </si>
  <si>
    <t>Atlikta įrengimo darbų. Užbaigtumas, proc.</t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</si>
  <si>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</si>
  <si>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t>Projekto "Baltijos jūros turizmo centras" įgyvendinimas</t>
  </si>
  <si>
    <t xml:space="preserve">Projekto „Gynybinio ir gamtos paveldo keliai“ įgyvendinimas </t>
  </si>
  <si>
    <t>Turizmo dienai paminėti surengta nemokamų ekskursijų po miestą, vnt.</t>
  </si>
  <si>
    <t>Išleista Klaipėdos miesto informacinių leidinių, skirtų parodoms, tūkst. egz.</t>
  </si>
  <si>
    <t>P3.2.1.3.</t>
  </si>
  <si>
    <t>Sukurta informacinė sistema (5 informaciniai stendai prie įvažiavimo į miestą, 20 informacinių kolonų, 1 informacinės rodyklės komplektas). Užbaigtumas, proc.</t>
  </si>
  <si>
    <t>Patrauklių turistinių maršrutų kūrimas ir plėtojimas</t>
  </si>
  <si>
    <t>Priemonių, skatinančių klaipėdiečius būti miesto ambasadoriais, įgyvendinimas</t>
  </si>
  <si>
    <t>SB(ES)</t>
  </si>
  <si>
    <t>Projekto „Pietų Baltijos krantas – ilgalaikių laivybos krypčių tarp šalių kūrimas MARRIAGE bendradarbiavimo tinklų pagrindu“ įgyvendinimas</t>
  </si>
  <si>
    <t>SB(L)</t>
  </si>
  <si>
    <r>
      <t xml:space="preserve">Programų lėšų likučių laikinai laisvos lėšos </t>
    </r>
    <r>
      <rPr>
        <b/>
        <sz val="10"/>
        <rFont val="Times New Roman"/>
        <family val="1"/>
        <charset val="186"/>
      </rPr>
      <t>SB(L)</t>
    </r>
  </si>
  <si>
    <t>Projekto „Turizmo informacinės infrastruktūros sukūrimas ir pritaikymas neįgaliųjų poreikiams pietvakarinėje Klaipėdos regiono dalyje“ įgyvendinimas</t>
  </si>
  <si>
    <t>SB(ESA)</t>
  </si>
  <si>
    <r>
      <t xml:space="preserve">Savivaldybės biudžeto apyvartos lėšos Europos Sąjungos finansinės paramos programų laikinam lėšų stygiui dengti  </t>
    </r>
    <r>
      <rPr>
        <b/>
        <sz val="10"/>
        <rFont val="Times New Roman"/>
        <family val="1"/>
        <charset val="186"/>
      </rPr>
      <t>SB(ESA)</t>
    </r>
  </si>
  <si>
    <r>
      <t xml:space="preserve">Europos Sąjungos paramos lėšos, kurios įtrauktos į Savivaldybės biudžetą </t>
    </r>
    <r>
      <rPr>
        <b/>
        <sz val="10"/>
        <rFont val="Times New Roman"/>
        <family val="1"/>
        <charset val="186"/>
      </rPr>
      <t>SB(ES)</t>
    </r>
  </si>
  <si>
    <t>2020-ųjų metų lėšų projektas</t>
  </si>
  <si>
    <t>2020-ieji metai</t>
  </si>
  <si>
    <t>1</t>
  </si>
  <si>
    <t xml:space="preserve">Bastionų komplekso (Jono kalnelio) ir jo prieigų sutvarkymas, sukuriant išskirtinį kultūros ir turizmo traukos centrą bei skatinant smulkųjį ir vidutinį verslą </t>
  </si>
  <si>
    <r>
      <t xml:space="preserve">Valstybės biudžeto lėšos </t>
    </r>
    <r>
      <rPr>
        <b/>
        <sz val="10"/>
        <rFont val="Times New Roman"/>
        <family val="1"/>
        <charset val="186"/>
      </rPr>
      <t>LRVB</t>
    </r>
  </si>
  <si>
    <t>SB(VB)</t>
  </si>
  <si>
    <t>Dalyvauta tarptautiniuose renginiuose ir verslo misijose, vnt.</t>
  </si>
  <si>
    <t>Išleistas leidinys apie Klaipėdos miesto turizmo produktus ir paslaugas, tūkst. vnt.</t>
  </si>
  <si>
    <t>Pagaminta reprezentacinės medžiagos pagal atitinkamą paslaugų paketą, tūkst. vnt</t>
  </si>
  <si>
    <t xml:space="preserve">Naujų turizmo krypčių (aktyviojo ir konferencinio bei jūrinio ir sveikatinimo) paslaugų  ir priemonių sukūrimas ir plėtojimas </t>
  </si>
  <si>
    <t>Atplaukusių burlaivių ir jachtų į uostą, vnt.</t>
  </si>
  <si>
    <t xml:space="preserve">Atvykusių kruizinių laivų, vnt. </t>
  </si>
  <si>
    <t>Viešinamų objektų, vnt.</t>
  </si>
  <si>
    <t>Sukurta bedra Baltijos jūros turizmo centro informacijos sistema Pietų Baltijos jūros regione, vnt.</t>
  </si>
  <si>
    <t>Įdiegta e-rinkodaros priemonių, vnt.</t>
  </si>
  <si>
    <t xml:space="preserve">Atlikta informacinių ženklų įrengimo darbų. Užbaigtumas, proc. </t>
  </si>
  <si>
    <t>Klaipėdos miesto turizmo informacinės sistemos projektų įgyvendinimas:</t>
  </si>
  <si>
    <t>Klaipėdos miesto turizmo informacinės sistemos plėtojimas:</t>
  </si>
  <si>
    <t>Atlikta pilies didžiojo bokšto atkūrimo darbų. Užbaigtumas, proc.</t>
  </si>
  <si>
    <t>Parengtas pilies didžiojo bokšto techninis projektas, vnt.</t>
  </si>
  <si>
    <t>2021-ųjų metų lėšų projektas</t>
  </si>
  <si>
    <t>2021-ieji metai</t>
  </si>
  <si>
    <t>2019-ųjų metų asignavimų planas</t>
  </si>
  <si>
    <t>Projekto „Savivaldybes jungiančių turizmo trasų ir turizmo maršrutų informacinės infrastruktūros plėtra“ įgyvendinimas</t>
  </si>
  <si>
    <r>
      <t xml:space="preserve">Klaipėdos pilies ir bastionų komplekso restauravimas ir atgaivinimas (IIetapas) </t>
    </r>
    <r>
      <rPr>
        <b/>
        <sz val="10"/>
        <rFont val="Times New Roman"/>
        <family val="1"/>
        <charset val="186"/>
      </rPr>
      <t>(Pilies didžiojo bokšto atkūrimas)</t>
    </r>
  </si>
  <si>
    <t xml:space="preserve">Įsigyta miestą reprezentuojančių nuotraukų, vnt. </t>
  </si>
  <si>
    <t xml:space="preserve">Suorganizuotas renginys tarptautinei turizmo dienai paminėti, vnt. </t>
  </si>
  <si>
    <t>Pagaminta interaktyvių priemonių pagal atitinkamą paslaugų paketą, vnt.</t>
  </si>
  <si>
    <t>Atnaujintas mobilios programėlės „MICE Klaipėda“ turinys, kartai per metus</t>
  </si>
  <si>
    <t xml:space="preserve">Sukurta turistinių maršrutų „Via regia“ (karalienės Luizės/pašto kelias), vnt.  </t>
  </si>
  <si>
    <t>Suorganizuota gidų mokyklėlių skirtingoms amžiaus grupėms,  kartai per metus</t>
  </si>
  <si>
    <t>Atnaujinama socialinė paskyra „Didžiuojuosi, kad esu klaipėdietis“, kartai per metus</t>
  </si>
  <si>
    <t>Sukurtas interaktyvus žaidimas moksleiviams, vnt.</t>
  </si>
  <si>
    <r>
      <t xml:space="preserve">Klaipėdos miesto turizmo galimybių pristatymas </t>
    </r>
    <r>
      <rPr>
        <i/>
        <sz val="10"/>
        <rFont val="Times New Roman"/>
        <family val="1"/>
        <charset val="186"/>
      </rPr>
      <t>nacionalinėje</t>
    </r>
    <r>
      <rPr>
        <sz val="10"/>
        <rFont val="Times New Roman"/>
        <family val="1"/>
        <charset val="186"/>
      </rPr>
      <t xml:space="preserve"> erdvėje </t>
    </r>
  </si>
  <si>
    <r>
      <t xml:space="preserve">Klaipėdos miesto turizmo galimybių pristatymas </t>
    </r>
    <r>
      <rPr>
        <i/>
        <sz val="10"/>
        <rFont val="Times New Roman"/>
        <family val="1"/>
        <charset val="186"/>
      </rPr>
      <t xml:space="preserve">tarptautinėje </t>
    </r>
    <r>
      <rPr>
        <sz val="10"/>
        <rFont val="Times New Roman"/>
        <family val="1"/>
        <charset val="186"/>
      </rPr>
      <t xml:space="preserve">erdvėje </t>
    </r>
  </si>
  <si>
    <t>Dalyvauta nacionalinėse parodose ir pristatomuosiuose renginiuose, vnt.</t>
  </si>
  <si>
    <t>Informacinio turinio palaikymas trejuose e. interaktyviuose stenduose  ir e. svetainėje www.klaipedainfo, kartai/metus</t>
  </si>
  <si>
    <t xml:space="preserve">Dalyvauta tarptautinėse laivybos parodose, vnt </t>
  </si>
  <si>
    <t>2</t>
  </si>
  <si>
    <t>Parengta galimybių studija „Dėl laivybos kliūčių šalinimo Kuršių mariose“, vnt.</t>
  </si>
  <si>
    <t xml:space="preserve">Įrengtas informacijos taškas Smiltynės jachtklube, vnt.  </t>
  </si>
  <si>
    <t>P6</t>
  </si>
  <si>
    <t>I, P6</t>
  </si>
  <si>
    <r>
      <t xml:space="preserve">2019–2021 M. KLAIPĖDOS MIESTO SAVIVALDYBĖS </t>
    </r>
    <r>
      <rPr>
        <b/>
        <sz val="11"/>
        <rFont val="Times New Roman"/>
        <family val="1"/>
        <charset val="186"/>
      </rPr>
      <t xml:space="preserve">            </t>
    </r>
  </si>
  <si>
    <t>P3.2.3.2-3</t>
  </si>
  <si>
    <t xml:space="preserve">Smiltynės turizmo ir rekreacijos schemos priemonių įgyvendinimas </t>
  </si>
  <si>
    <t xml:space="preserve">Vietų, kuriose teikiamos sveikatos priežiūros paslaugos Smiltynės teritorijoje, skaičius </t>
  </si>
  <si>
    <t>Parengta projekto „Miško parkas“  koncepcija, vnt</t>
  </si>
  <si>
    <t>Įgyvendinta projekto „Miško parkas“ koncepcija, vnt.</t>
  </si>
  <si>
    <t>Klaipėdos miesto savivaldybės subalansuoto turizmo skatinimo ir vystymo programos (Nr. 02) aprašymo                                                   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</si>
</sst>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>
    <font>
      <sz val="10"/>
      <name val="Arial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LT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sz val="10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sz val="9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>
      <alignment vertical="center"/>
    </xf>
  </cellStyleXfs>
  <cellXfs count="477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49" fontId="3" fillId="2" borderId="2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5" fillId="0" borderId="0" xfId="0" applyFont="1"/>
    <xf numFmtId="49" fontId="3" fillId="4" borderId="28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3" fillId="7" borderId="31" xfId="0" applyFont="1" applyFill="1" applyBorder="1" applyAlignment="1">
      <alignment horizontal="center" vertical="top"/>
    </xf>
    <xf numFmtId="49" fontId="3" fillId="9" borderId="9" xfId="0" applyNumberFormat="1" applyFont="1" applyFill="1" applyBorder="1" applyAlignment="1">
      <alignment horizontal="center" vertical="top" wrapText="1"/>
    </xf>
    <xf numFmtId="49" fontId="3" fillId="9" borderId="9" xfId="0" applyNumberFormat="1" applyFont="1" applyFill="1" applyBorder="1" applyAlignment="1">
      <alignment horizontal="center" vertical="top"/>
    </xf>
    <xf numFmtId="49" fontId="3" fillId="9" borderId="28" xfId="0" applyNumberFormat="1" applyFont="1" applyFill="1" applyBorder="1" applyAlignment="1">
      <alignment horizontal="center" vertical="top"/>
    </xf>
    <xf numFmtId="49" fontId="3" fillId="9" borderId="22" xfId="0" applyNumberFormat="1" applyFont="1" applyFill="1" applyBorder="1" applyAlignment="1">
      <alignment horizontal="center" vertical="top"/>
    </xf>
    <xf numFmtId="49" fontId="3" fillId="9" borderId="28" xfId="0" applyNumberFormat="1" applyFont="1" applyFill="1" applyBorder="1" applyAlignment="1">
      <alignment horizontal="center" vertical="top" wrapText="1"/>
    </xf>
    <xf numFmtId="49" fontId="3" fillId="9" borderId="41" xfId="0" applyNumberFormat="1" applyFont="1" applyFill="1" applyBorder="1" applyAlignment="1">
      <alignment horizontal="center" vertical="top"/>
    </xf>
    <xf numFmtId="49" fontId="3" fillId="9" borderId="40" xfId="0" applyNumberFormat="1" applyFont="1" applyFill="1" applyBorder="1" applyAlignment="1">
      <alignment horizontal="center" vertical="top"/>
    </xf>
    <xf numFmtId="0" fontId="8" fillId="3" borderId="52" xfId="0" applyFont="1" applyFill="1" applyBorder="1" applyAlignment="1">
      <alignment vertical="top" wrapText="1"/>
    </xf>
    <xf numFmtId="0" fontId="2" fillId="7" borderId="25" xfId="0" applyFont="1" applyFill="1" applyBorder="1" applyAlignment="1">
      <alignment horizontal="left" vertical="top" wrapText="1"/>
    </xf>
    <xf numFmtId="0" fontId="2" fillId="7" borderId="26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top"/>
    </xf>
    <xf numFmtId="0" fontId="2" fillId="8" borderId="32" xfId="0" applyFont="1" applyFill="1" applyBorder="1" applyAlignment="1">
      <alignment horizontal="center" vertical="top"/>
    </xf>
    <xf numFmtId="0" fontId="2" fillId="8" borderId="58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0" fontId="2" fillId="8" borderId="6" xfId="0" applyFont="1" applyFill="1" applyBorder="1" applyAlignment="1">
      <alignment horizontal="left" vertical="top" wrapText="1"/>
    </xf>
    <xf numFmtId="49" fontId="3" fillId="2" borderId="43" xfId="0" applyNumberFormat="1" applyFont="1" applyFill="1" applyBorder="1" applyAlignment="1">
      <alignment horizontal="center" vertical="top"/>
    </xf>
    <xf numFmtId="0" fontId="2" fillId="8" borderId="20" xfId="0" applyFont="1" applyFill="1" applyBorder="1" applyAlignment="1">
      <alignment horizontal="center" vertical="center" textRotation="90" wrapText="1"/>
    </xf>
    <xf numFmtId="164" fontId="3" fillId="7" borderId="13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164" fontId="2" fillId="7" borderId="13" xfId="0" applyNumberFormat="1" applyFont="1" applyFill="1" applyBorder="1" applyAlignment="1">
      <alignment horizontal="center" vertical="top" wrapText="1"/>
    </xf>
    <xf numFmtId="164" fontId="2" fillId="8" borderId="0" xfId="0" applyNumberFormat="1" applyFont="1" applyFill="1" applyBorder="1" applyAlignment="1">
      <alignment horizontal="center" vertical="top"/>
    </xf>
    <xf numFmtId="164" fontId="2" fillId="8" borderId="45" xfId="0" applyNumberFormat="1" applyFont="1" applyFill="1" applyBorder="1" applyAlignment="1">
      <alignment horizontal="center" vertical="top"/>
    </xf>
    <xf numFmtId="164" fontId="2" fillId="0" borderId="14" xfId="0" applyNumberFormat="1" applyFont="1" applyBorder="1" applyAlignment="1">
      <alignment horizontal="center" vertical="top"/>
    </xf>
    <xf numFmtId="164" fontId="3" fillId="2" borderId="15" xfId="0" applyNumberFormat="1" applyFont="1" applyFill="1" applyBorder="1" applyAlignment="1">
      <alignment horizontal="center" vertical="top"/>
    </xf>
    <xf numFmtId="164" fontId="3" fillId="9" borderId="15" xfId="0" applyNumberFormat="1" applyFont="1" applyFill="1" applyBorder="1" applyAlignment="1">
      <alignment horizontal="center" vertical="top"/>
    </xf>
    <xf numFmtId="164" fontId="2" fillId="8" borderId="44" xfId="0" applyNumberFormat="1" applyFont="1" applyFill="1" applyBorder="1" applyAlignment="1">
      <alignment horizontal="center" vertical="top"/>
    </xf>
    <xf numFmtId="0" fontId="2" fillId="3" borderId="61" xfId="2" applyFont="1" applyFill="1" applyBorder="1" applyAlignment="1">
      <alignment horizontal="center" vertical="top"/>
    </xf>
    <xf numFmtId="49" fontId="6" fillId="6" borderId="35" xfId="0" applyNumberFormat="1" applyFont="1" applyFill="1" applyBorder="1" applyAlignment="1">
      <alignment horizontal="left" vertical="top" wrapText="1"/>
    </xf>
    <xf numFmtId="0" fontId="6" fillId="4" borderId="26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vertical="top" wrapText="1"/>
    </xf>
    <xf numFmtId="0" fontId="2" fillId="9" borderId="24" xfId="0" applyFont="1" applyFill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top"/>
    </xf>
    <xf numFmtId="49" fontId="3" fillId="2" borderId="24" xfId="0" applyNumberFormat="1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2" fillId="0" borderId="67" xfId="0" applyFont="1" applyBorder="1" applyAlignment="1">
      <alignment horizontal="center" vertical="center" textRotation="90"/>
    </xf>
    <xf numFmtId="0" fontId="2" fillId="0" borderId="60" xfId="0" applyFont="1" applyBorder="1" applyAlignment="1">
      <alignment horizontal="center" vertical="center" textRotation="90"/>
    </xf>
    <xf numFmtId="164" fontId="3" fillId="7" borderId="30" xfId="0" applyNumberFormat="1" applyFont="1" applyFill="1" applyBorder="1" applyAlignment="1">
      <alignment horizontal="center" vertical="top"/>
    </xf>
    <xf numFmtId="164" fontId="2" fillId="8" borderId="32" xfId="0" applyNumberFormat="1" applyFont="1" applyFill="1" applyBorder="1" applyAlignment="1">
      <alignment horizontal="center" vertical="top"/>
    </xf>
    <xf numFmtId="164" fontId="3" fillId="7" borderId="31" xfId="0" applyNumberFormat="1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/>
    </xf>
    <xf numFmtId="3" fontId="2" fillId="8" borderId="73" xfId="0" applyNumberFormat="1" applyFont="1" applyFill="1" applyBorder="1" applyAlignment="1">
      <alignment horizontal="center" vertical="top"/>
    </xf>
    <xf numFmtId="1" fontId="2" fillId="3" borderId="71" xfId="2" applyNumberFormat="1" applyFont="1" applyFill="1" applyBorder="1" applyAlignment="1">
      <alignment horizontal="center" vertical="top"/>
    </xf>
    <xf numFmtId="0" fontId="3" fillId="7" borderId="41" xfId="0" applyFont="1" applyFill="1" applyBorder="1" applyAlignment="1">
      <alignment horizontal="center" vertical="top"/>
    </xf>
    <xf numFmtId="0" fontId="3" fillId="7" borderId="55" xfId="0" applyFont="1" applyFill="1" applyBorder="1" applyAlignment="1">
      <alignment horizontal="center" vertical="top"/>
    </xf>
    <xf numFmtId="164" fontId="3" fillId="4" borderId="15" xfId="0" applyNumberFormat="1" applyFont="1" applyFill="1" applyBorder="1" applyAlignment="1">
      <alignment horizontal="center" vertical="top"/>
    </xf>
    <xf numFmtId="3" fontId="2" fillId="8" borderId="64" xfId="0" applyNumberFormat="1" applyFont="1" applyFill="1" applyBorder="1" applyAlignment="1">
      <alignment horizontal="center" vertical="top"/>
    </xf>
    <xf numFmtId="3" fontId="2" fillId="8" borderId="42" xfId="0" applyNumberFormat="1" applyFont="1" applyFill="1" applyBorder="1" applyAlignment="1">
      <alignment horizontal="center" vertical="top"/>
    </xf>
    <xf numFmtId="3" fontId="2" fillId="8" borderId="29" xfId="0" applyNumberFormat="1" applyFont="1" applyFill="1" applyBorder="1" applyAlignment="1">
      <alignment horizontal="center" vertical="top"/>
    </xf>
    <xf numFmtId="3" fontId="2" fillId="8" borderId="17" xfId="0" applyNumberFormat="1" applyFont="1" applyFill="1" applyBorder="1" applyAlignment="1">
      <alignment horizontal="center" vertical="top"/>
    </xf>
    <xf numFmtId="3" fontId="2" fillId="8" borderId="10" xfId="0" applyNumberFormat="1" applyFont="1" applyFill="1" applyBorder="1" applyAlignment="1">
      <alignment horizontal="center" vertical="top"/>
    </xf>
    <xf numFmtId="3" fontId="2" fillId="8" borderId="8" xfId="0" applyNumberFormat="1" applyFont="1" applyFill="1" applyBorder="1" applyAlignment="1">
      <alignment horizontal="center" vertical="top"/>
    </xf>
    <xf numFmtId="0" fontId="3" fillId="0" borderId="45" xfId="0" applyFont="1" applyFill="1" applyBorder="1" applyAlignment="1">
      <alignment horizontal="center" vertical="top"/>
    </xf>
    <xf numFmtId="164" fontId="8" fillId="8" borderId="3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horizontal="center" vertical="top"/>
    </xf>
    <xf numFmtId="0" fontId="2" fillId="8" borderId="40" xfId="0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/>
    </xf>
    <xf numFmtId="164" fontId="3" fillId="4" borderId="14" xfId="0" applyNumberFormat="1" applyFont="1" applyFill="1" applyBorder="1" applyAlignment="1">
      <alignment horizontal="center" vertical="top"/>
    </xf>
    <xf numFmtId="164" fontId="3" fillId="5" borderId="31" xfId="0" applyNumberFormat="1" applyFont="1" applyFill="1" applyBorder="1" applyAlignment="1">
      <alignment horizontal="center" vertical="top"/>
    </xf>
    <xf numFmtId="164" fontId="3" fillId="7" borderId="41" xfId="0" applyNumberFormat="1" applyFont="1" applyFill="1" applyBorder="1" applyAlignment="1">
      <alignment horizontal="center" vertical="top"/>
    </xf>
    <xf numFmtId="0" fontId="2" fillId="8" borderId="44" xfId="0" applyFont="1" applyFill="1" applyBorder="1" applyAlignment="1">
      <alignment horizontal="center" vertical="top" wrapText="1"/>
    </xf>
    <xf numFmtId="164" fontId="8" fillId="8" borderId="32" xfId="0" applyNumberFormat="1" applyFont="1" applyFill="1" applyBorder="1" applyAlignment="1">
      <alignment horizontal="center" vertical="top"/>
    </xf>
    <xf numFmtId="164" fontId="3" fillId="2" borderId="22" xfId="0" applyNumberFormat="1" applyFont="1" applyFill="1" applyBorder="1" applyAlignment="1">
      <alignment horizontal="center" vertical="top"/>
    </xf>
    <xf numFmtId="49" fontId="2" fillId="8" borderId="11" xfId="0" applyNumberFormat="1" applyFont="1" applyFill="1" applyBorder="1" applyAlignment="1">
      <alignment horizontal="center" vertical="top"/>
    </xf>
    <xf numFmtId="3" fontId="2" fillId="8" borderId="20" xfId="0" applyNumberFormat="1" applyFont="1" applyFill="1" applyBorder="1" applyAlignment="1">
      <alignment horizontal="center" vertical="top"/>
    </xf>
    <xf numFmtId="0" fontId="2" fillId="8" borderId="73" xfId="0" applyFont="1" applyFill="1" applyBorder="1" applyAlignment="1">
      <alignment horizontal="center" vertical="top"/>
    </xf>
    <xf numFmtId="0" fontId="2" fillId="8" borderId="20" xfId="0" applyFont="1" applyFill="1" applyBorder="1" applyAlignment="1">
      <alignment horizontal="center" vertical="top"/>
    </xf>
    <xf numFmtId="0" fontId="2" fillId="8" borderId="54" xfId="0" applyFont="1" applyFill="1" applyBorder="1" applyAlignment="1">
      <alignment horizontal="center" vertical="top"/>
    </xf>
    <xf numFmtId="1" fontId="2" fillId="3" borderId="10" xfId="2" applyNumberFormat="1" applyFont="1" applyFill="1" applyBorder="1" applyAlignment="1">
      <alignment horizontal="center" vertical="top"/>
    </xf>
    <xf numFmtId="0" fontId="2" fillId="8" borderId="29" xfId="0" applyFont="1" applyFill="1" applyBorder="1" applyAlignment="1">
      <alignment horizontal="center" vertical="top"/>
    </xf>
    <xf numFmtId="0" fontId="2" fillId="8" borderId="65" xfId="0" applyFont="1" applyFill="1" applyBorder="1" applyAlignment="1">
      <alignment horizontal="center" vertical="top"/>
    </xf>
    <xf numFmtId="1" fontId="2" fillId="8" borderId="7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64" fontId="2" fillId="8" borderId="14" xfId="0" applyNumberFormat="1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164" fontId="2" fillId="8" borderId="53" xfId="0" applyNumberFormat="1" applyFont="1" applyFill="1" applyBorder="1" applyAlignment="1">
      <alignment horizontal="center" vertical="top"/>
    </xf>
    <xf numFmtId="164" fontId="3" fillId="2" borderId="41" xfId="0" applyNumberFormat="1" applyFont="1" applyFill="1" applyBorder="1" applyAlignment="1">
      <alignment horizontal="center" vertical="top"/>
    </xf>
    <xf numFmtId="164" fontId="2" fillId="8" borderId="79" xfId="0" applyNumberFormat="1" applyFont="1" applyFill="1" applyBorder="1" applyAlignment="1">
      <alignment horizontal="left" vertical="top" wrapText="1"/>
    </xf>
    <xf numFmtId="49" fontId="3" fillId="8" borderId="29" xfId="0" applyNumberFormat="1" applyFont="1" applyFill="1" applyBorder="1" applyAlignment="1">
      <alignment horizontal="center" vertical="top" wrapText="1"/>
    </xf>
    <xf numFmtId="0" fontId="2" fillId="8" borderId="53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164" fontId="2" fillId="8" borderId="6" xfId="0" applyNumberFormat="1" applyFont="1" applyFill="1" applyBorder="1" applyAlignment="1">
      <alignment horizontal="left" vertical="top" wrapText="1"/>
    </xf>
    <xf numFmtId="0" fontId="2" fillId="8" borderId="77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7" fillId="3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49" fontId="7" fillId="8" borderId="69" xfId="0" applyNumberFormat="1" applyFont="1" applyFill="1" applyBorder="1" applyAlignment="1">
      <alignment horizontal="center" vertical="center" wrapText="1"/>
    </xf>
    <xf numFmtId="49" fontId="7" fillId="8" borderId="61" xfId="0" applyNumberFormat="1" applyFont="1" applyFill="1" applyBorder="1" applyAlignment="1">
      <alignment horizontal="center" vertical="center" wrapText="1"/>
    </xf>
    <xf numFmtId="164" fontId="2" fillId="8" borderId="76" xfId="0" applyNumberFormat="1" applyFont="1" applyFill="1" applyBorder="1" applyAlignment="1">
      <alignment horizontal="left" vertical="top" wrapText="1"/>
    </xf>
    <xf numFmtId="0" fontId="2" fillId="8" borderId="40" xfId="0" applyFont="1" applyFill="1" applyBorder="1" applyAlignment="1">
      <alignment vertical="top" wrapText="1"/>
    </xf>
    <xf numFmtId="49" fontId="3" fillId="8" borderId="54" xfId="0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2" fillId="3" borderId="29" xfId="2" applyFont="1" applyFill="1" applyBorder="1" applyAlignment="1">
      <alignment horizontal="center" vertical="top"/>
    </xf>
    <xf numFmtId="0" fontId="2" fillId="3" borderId="69" xfId="2" applyFont="1" applyFill="1" applyBorder="1" applyAlignment="1">
      <alignment horizontal="center" vertical="top"/>
    </xf>
    <xf numFmtId="0" fontId="2" fillId="3" borderId="65" xfId="2" applyFont="1" applyFill="1" applyBorder="1" applyAlignment="1">
      <alignment horizontal="center" vertical="top"/>
    </xf>
    <xf numFmtId="0" fontId="2" fillId="8" borderId="74" xfId="0" applyFont="1" applyFill="1" applyBorder="1" applyAlignment="1">
      <alignment horizontal="center" vertical="top"/>
    </xf>
    <xf numFmtId="0" fontId="2" fillId="0" borderId="82" xfId="0" applyFont="1" applyFill="1" applyBorder="1" applyAlignment="1">
      <alignment horizontal="center" vertical="top"/>
    </xf>
    <xf numFmtId="0" fontId="2" fillId="0" borderId="77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3" fontId="2" fillId="8" borderId="59" xfId="0" applyNumberFormat="1" applyFont="1" applyFill="1" applyBorder="1" applyAlignment="1">
      <alignment horizontal="center" vertical="top"/>
    </xf>
    <xf numFmtId="164" fontId="2" fillId="8" borderId="52" xfId="0" applyNumberFormat="1" applyFont="1" applyFill="1" applyBorder="1" applyAlignment="1">
      <alignment vertical="top" wrapText="1"/>
    </xf>
    <xf numFmtId="3" fontId="2" fillId="8" borderId="71" xfId="0" applyNumberFormat="1" applyFont="1" applyFill="1" applyBorder="1" applyAlignment="1">
      <alignment horizontal="center" vertical="top"/>
    </xf>
    <xf numFmtId="164" fontId="2" fillId="8" borderId="12" xfId="0" applyNumberFormat="1" applyFont="1" applyFill="1" applyBorder="1" applyAlignment="1">
      <alignment vertical="top" wrapText="1"/>
    </xf>
    <xf numFmtId="0" fontId="2" fillId="8" borderId="48" xfId="0" applyFont="1" applyFill="1" applyBorder="1" applyAlignment="1">
      <alignment horizontal="left" vertical="top" wrapText="1"/>
    </xf>
    <xf numFmtId="0" fontId="2" fillId="8" borderId="84" xfId="0" applyFont="1" applyFill="1" applyBorder="1" applyAlignment="1">
      <alignment horizontal="left" vertical="top" wrapText="1"/>
    </xf>
    <xf numFmtId="0" fontId="2" fillId="0" borderId="78" xfId="0" applyFont="1" applyBorder="1" applyAlignment="1">
      <alignment vertical="top" wrapText="1"/>
    </xf>
    <xf numFmtId="3" fontId="2" fillId="8" borderId="11" xfId="0" applyNumberFormat="1" applyFont="1" applyFill="1" applyBorder="1" applyAlignment="1">
      <alignment horizontal="center" vertical="top"/>
    </xf>
    <xf numFmtId="164" fontId="3" fillId="7" borderId="3" xfId="0" applyNumberFormat="1" applyFont="1" applyFill="1" applyBorder="1" applyAlignment="1">
      <alignment horizontal="center" vertical="top"/>
    </xf>
    <xf numFmtId="0" fontId="2" fillId="8" borderId="3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/>
    </xf>
    <xf numFmtId="0" fontId="2" fillId="8" borderId="44" xfId="0" applyFont="1" applyFill="1" applyBorder="1" applyAlignment="1">
      <alignment vertical="top" wrapText="1"/>
    </xf>
    <xf numFmtId="0" fontId="2" fillId="0" borderId="83" xfId="0" applyFont="1" applyFill="1" applyBorder="1" applyAlignment="1">
      <alignment horizontal="center" vertical="top"/>
    </xf>
    <xf numFmtId="0" fontId="8" fillId="8" borderId="7" xfId="0" applyFont="1" applyFill="1" applyBorder="1" applyAlignment="1">
      <alignment vertical="top" wrapText="1"/>
    </xf>
    <xf numFmtId="0" fontId="2" fillId="8" borderId="38" xfId="0" applyFont="1" applyFill="1" applyBorder="1" applyAlignment="1">
      <alignment horizontal="center" vertical="top"/>
    </xf>
    <xf numFmtId="49" fontId="2" fillId="8" borderId="8" xfId="0" applyNumberFormat="1" applyFont="1" applyFill="1" applyBorder="1" applyAlignment="1">
      <alignment horizontal="center" vertical="center"/>
    </xf>
    <xf numFmtId="49" fontId="7" fillId="8" borderId="7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top" wrapText="1"/>
    </xf>
    <xf numFmtId="49" fontId="3" fillId="8" borderId="38" xfId="0" applyNumberFormat="1" applyFont="1" applyFill="1" applyBorder="1" applyAlignment="1">
      <alignment horizontal="center" vertical="top" wrapText="1"/>
    </xf>
    <xf numFmtId="49" fontId="3" fillId="8" borderId="48" xfId="0" applyNumberFormat="1" applyFont="1" applyFill="1" applyBorder="1" applyAlignment="1">
      <alignment horizontal="center" vertical="top"/>
    </xf>
    <xf numFmtId="49" fontId="3" fillId="8" borderId="48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19" xfId="0" applyFont="1" applyFill="1" applyBorder="1" applyAlignment="1">
      <alignment horizontal="right" vertical="top"/>
    </xf>
    <xf numFmtId="0" fontId="8" fillId="8" borderId="56" xfId="0" applyFont="1" applyFill="1" applyBorder="1" applyAlignment="1">
      <alignment vertical="top" wrapText="1"/>
    </xf>
    <xf numFmtId="3" fontId="2" fillId="8" borderId="54" xfId="0" applyNumberFormat="1" applyFont="1" applyFill="1" applyBorder="1" applyAlignment="1">
      <alignment horizontal="center" vertical="top"/>
    </xf>
    <xf numFmtId="3" fontId="2" fillId="8" borderId="65" xfId="0" applyNumberFormat="1" applyFont="1" applyFill="1" applyBorder="1" applyAlignment="1">
      <alignment horizontal="center" vertical="top"/>
    </xf>
    <xf numFmtId="3" fontId="2" fillId="8" borderId="61" xfId="0" applyNumberFormat="1" applyFont="1" applyFill="1" applyBorder="1" applyAlignment="1">
      <alignment horizontal="center" vertical="top"/>
    </xf>
    <xf numFmtId="0" fontId="2" fillId="8" borderId="72" xfId="0" applyFont="1" applyFill="1" applyBorder="1" applyAlignment="1">
      <alignment horizontal="center" vertical="top"/>
    </xf>
    <xf numFmtId="0" fontId="2" fillId="8" borderId="63" xfId="0" applyFont="1" applyFill="1" applyBorder="1" applyAlignment="1">
      <alignment horizontal="center" vertical="top"/>
    </xf>
    <xf numFmtId="0" fontId="2" fillId="8" borderId="48" xfId="0" applyFont="1" applyFill="1" applyBorder="1" applyAlignment="1">
      <alignment horizontal="center" vertical="top" textRotation="90" wrapText="1"/>
    </xf>
    <xf numFmtId="0" fontId="8" fillId="0" borderId="52" xfId="0" applyFont="1" applyBorder="1" applyAlignment="1">
      <alignment vertical="top" wrapText="1"/>
    </xf>
    <xf numFmtId="0" fontId="2" fillId="0" borderId="69" xfId="1" applyFont="1" applyFill="1" applyBorder="1" applyAlignment="1">
      <alignment horizontal="center" vertical="top"/>
    </xf>
    <xf numFmtId="0" fontId="2" fillId="0" borderId="61" xfId="1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8" borderId="11" xfId="0" applyFont="1" applyFill="1" applyBorder="1" applyAlignment="1">
      <alignment horizontal="center" vertical="top"/>
    </xf>
    <xf numFmtId="0" fontId="2" fillId="8" borderId="83" xfId="0" applyFont="1" applyFill="1" applyBorder="1" applyAlignment="1">
      <alignment horizontal="center" vertical="top"/>
    </xf>
    <xf numFmtId="49" fontId="2" fillId="8" borderId="88" xfId="0" applyNumberFormat="1" applyFont="1" applyFill="1" applyBorder="1" applyAlignment="1">
      <alignment horizontal="left" vertical="top" wrapText="1"/>
    </xf>
    <xf numFmtId="0" fontId="2" fillId="8" borderId="70" xfId="1" applyFont="1" applyFill="1" applyBorder="1" applyAlignment="1">
      <alignment horizontal="center" vertical="top"/>
    </xf>
    <xf numFmtId="0" fontId="2" fillId="8" borderId="63" xfId="1" applyFont="1" applyFill="1" applyBorder="1" applyAlignment="1">
      <alignment horizontal="center" vertical="top"/>
    </xf>
    <xf numFmtId="0" fontId="2" fillId="8" borderId="53" xfId="0" applyFont="1" applyFill="1" applyBorder="1" applyAlignment="1">
      <alignment horizontal="center" vertical="top"/>
    </xf>
    <xf numFmtId="164" fontId="7" fillId="8" borderId="32" xfId="0" applyNumberFormat="1" applyFont="1" applyFill="1" applyBorder="1" applyAlignment="1">
      <alignment horizontal="center" vertical="top"/>
    </xf>
    <xf numFmtId="164" fontId="2" fillId="8" borderId="21" xfId="0" applyNumberFormat="1" applyFont="1" applyFill="1" applyBorder="1" applyAlignment="1">
      <alignment horizontal="left" vertical="top" wrapText="1"/>
    </xf>
    <xf numFmtId="3" fontId="2" fillId="8" borderId="18" xfId="0" applyNumberFormat="1" applyFont="1" applyFill="1" applyBorder="1" applyAlignment="1">
      <alignment horizontal="center" vertical="top"/>
    </xf>
    <xf numFmtId="0" fontId="2" fillId="8" borderId="59" xfId="0" applyFont="1" applyFill="1" applyBorder="1" applyAlignment="1">
      <alignment horizontal="center" vertical="top"/>
    </xf>
    <xf numFmtId="164" fontId="2" fillId="0" borderId="0" xfId="0" applyNumberFormat="1" applyFont="1" applyFill="1" applyAlignment="1">
      <alignment vertical="top"/>
    </xf>
    <xf numFmtId="49" fontId="3" fillId="8" borderId="11" xfId="0" applyNumberFormat="1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49" fontId="2" fillId="8" borderId="19" xfId="0" applyNumberFormat="1" applyFont="1" applyFill="1" applyBorder="1" applyAlignment="1">
      <alignment horizontal="center" vertical="center"/>
    </xf>
    <xf numFmtId="49" fontId="2" fillId="8" borderId="16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top"/>
    </xf>
    <xf numFmtId="0" fontId="2" fillId="8" borderId="14" xfId="0" applyFont="1" applyFill="1" applyBorder="1" applyAlignment="1">
      <alignment horizontal="center" vertical="top"/>
    </xf>
    <xf numFmtId="0" fontId="2" fillId="10" borderId="56" xfId="0" applyFont="1" applyFill="1" applyBorder="1" applyAlignment="1">
      <alignment vertical="top" wrapText="1"/>
    </xf>
    <xf numFmtId="0" fontId="2" fillId="10" borderId="72" xfId="0" applyFont="1" applyFill="1" applyBorder="1" applyAlignment="1">
      <alignment horizontal="center" vertical="top" wrapText="1"/>
    </xf>
    <xf numFmtId="0" fontId="3" fillId="8" borderId="73" xfId="0" applyFont="1" applyFill="1" applyBorder="1" applyAlignment="1">
      <alignment horizontal="center" vertical="center" wrapText="1"/>
    </xf>
    <xf numFmtId="0" fontId="2" fillId="10" borderId="63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2" fillId="9" borderId="22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164" fontId="7" fillId="8" borderId="4" xfId="0" applyNumberFormat="1" applyFont="1" applyFill="1" applyBorder="1" applyAlignment="1">
      <alignment horizontal="center" vertical="top"/>
    </xf>
    <xf numFmtId="164" fontId="7" fillId="8" borderId="3" xfId="0" applyNumberFormat="1" applyFont="1" applyFill="1" applyBorder="1" applyAlignment="1">
      <alignment horizontal="center" vertical="top"/>
    </xf>
    <xf numFmtId="164" fontId="7" fillId="8" borderId="14" xfId="0" applyNumberFormat="1" applyFont="1" applyFill="1" applyBorder="1" applyAlignment="1">
      <alignment horizontal="center" vertical="top"/>
    </xf>
    <xf numFmtId="0" fontId="3" fillId="7" borderId="44" xfId="0" applyFont="1" applyFill="1" applyBorder="1" applyAlignment="1">
      <alignment horizontal="center" vertical="top"/>
    </xf>
    <xf numFmtId="164" fontId="15" fillId="7" borderId="14" xfId="0" applyNumberFormat="1" applyFont="1" applyFill="1" applyBorder="1" applyAlignment="1">
      <alignment horizontal="center" vertical="top"/>
    </xf>
    <xf numFmtId="164" fontId="7" fillId="3" borderId="51" xfId="0" applyNumberFormat="1" applyFont="1" applyFill="1" applyBorder="1" applyAlignment="1">
      <alignment horizontal="center" vertical="top" wrapText="1"/>
    </xf>
    <xf numFmtId="3" fontId="2" fillId="8" borderId="51" xfId="0" applyNumberFormat="1" applyFont="1" applyFill="1" applyBorder="1" applyAlignment="1">
      <alignment horizontal="center" vertical="top"/>
    </xf>
    <xf numFmtId="1" fontId="2" fillId="8" borderId="90" xfId="0" applyNumberFormat="1" applyFont="1" applyFill="1" applyBorder="1" applyAlignment="1">
      <alignment horizontal="center" vertical="top"/>
    </xf>
    <xf numFmtId="1" fontId="2" fillId="3" borderId="0" xfId="2" applyNumberFormat="1" applyFont="1" applyFill="1" applyBorder="1" applyAlignment="1">
      <alignment horizontal="center" vertical="top"/>
    </xf>
    <xf numFmtId="1" fontId="2" fillId="3" borderId="85" xfId="2" applyNumberFormat="1" applyFont="1" applyFill="1" applyBorder="1" applyAlignment="1">
      <alignment horizontal="center" vertical="top"/>
    </xf>
    <xf numFmtId="3" fontId="2" fillId="8" borderId="74" xfId="0" applyNumberFormat="1" applyFont="1" applyFill="1" applyBorder="1" applyAlignment="1">
      <alignment horizontal="center" vertical="top"/>
    </xf>
    <xf numFmtId="0" fontId="2" fillId="8" borderId="89" xfId="0" applyFont="1" applyFill="1" applyBorder="1" applyAlignment="1">
      <alignment horizontal="center" vertical="top"/>
    </xf>
    <xf numFmtId="3" fontId="2" fillId="8" borderId="0" xfId="0" applyNumberFormat="1" applyFont="1" applyFill="1" applyBorder="1" applyAlignment="1">
      <alignment horizontal="center" vertical="top"/>
    </xf>
    <xf numFmtId="3" fontId="2" fillId="0" borderId="19" xfId="0" applyNumberFormat="1" applyFont="1" applyFill="1" applyBorder="1" applyAlignment="1">
      <alignment horizontal="center" vertical="top"/>
    </xf>
    <xf numFmtId="0" fontId="2" fillId="3" borderId="74" xfId="2" applyFont="1" applyFill="1" applyBorder="1" applyAlignment="1">
      <alignment horizontal="center" vertical="top"/>
    </xf>
    <xf numFmtId="1" fontId="2" fillId="8" borderId="80" xfId="0" applyNumberFormat="1" applyFont="1" applyFill="1" applyBorder="1" applyAlignment="1">
      <alignment horizontal="center" vertical="top"/>
    </xf>
    <xf numFmtId="1" fontId="2" fillId="3" borderId="11" xfId="2" applyNumberFormat="1" applyFont="1" applyFill="1" applyBorder="1" applyAlignment="1">
      <alignment horizontal="center" vertical="top"/>
    </xf>
    <xf numFmtId="1" fontId="2" fillId="3" borderId="61" xfId="2" applyNumberFormat="1" applyFont="1" applyFill="1" applyBorder="1" applyAlignment="1">
      <alignment horizontal="center" vertical="top"/>
    </xf>
    <xf numFmtId="0" fontId="2" fillId="0" borderId="54" xfId="0" applyFont="1" applyFill="1" applyBorder="1" applyAlignment="1">
      <alignment horizontal="center" vertical="top"/>
    </xf>
    <xf numFmtId="3" fontId="2" fillId="0" borderId="16" xfId="0" applyNumberFormat="1" applyFont="1" applyFill="1" applyBorder="1" applyAlignment="1">
      <alignment horizontal="center" vertical="top"/>
    </xf>
    <xf numFmtId="0" fontId="2" fillId="10" borderId="70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/>
    </xf>
    <xf numFmtId="0" fontId="8" fillId="8" borderId="65" xfId="0" applyFont="1" applyFill="1" applyBorder="1" applyAlignment="1">
      <alignment horizontal="center" vertical="top"/>
    </xf>
    <xf numFmtId="0" fontId="8" fillId="8" borderId="63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horizontal="center" vertical="top" wrapText="1"/>
    </xf>
    <xf numFmtId="0" fontId="2" fillId="10" borderId="11" xfId="0" applyFont="1" applyFill="1" applyBorder="1" applyAlignment="1">
      <alignment horizontal="center" vertical="top" wrapText="1"/>
    </xf>
    <xf numFmtId="0" fontId="2" fillId="10" borderId="29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8" borderId="86" xfId="0" applyFont="1" applyFill="1" applyBorder="1" applyAlignment="1">
      <alignment vertical="top" wrapText="1"/>
    </xf>
    <xf numFmtId="49" fontId="7" fillId="8" borderId="70" xfId="0" applyNumberFormat="1" applyFont="1" applyFill="1" applyBorder="1" applyAlignment="1">
      <alignment horizontal="center" vertical="center" wrapText="1"/>
    </xf>
    <xf numFmtId="49" fontId="2" fillId="8" borderId="72" xfId="0" applyNumberFormat="1" applyFont="1" applyFill="1" applyBorder="1" applyAlignment="1">
      <alignment horizontal="center" vertical="center"/>
    </xf>
    <xf numFmtId="49" fontId="2" fillId="8" borderId="91" xfId="0" applyNumberFormat="1" applyFont="1" applyFill="1" applyBorder="1" applyAlignment="1">
      <alignment horizontal="center" vertical="center"/>
    </xf>
    <xf numFmtId="49" fontId="2" fillId="8" borderId="63" xfId="0" applyNumberFormat="1" applyFont="1" applyFill="1" applyBorder="1" applyAlignment="1">
      <alignment horizontal="center" vertical="center"/>
    </xf>
    <xf numFmtId="49" fontId="2" fillId="8" borderId="57" xfId="0" applyNumberFormat="1" applyFont="1" applyFill="1" applyBorder="1" applyAlignment="1">
      <alignment horizontal="left" vertical="top" wrapText="1"/>
    </xf>
    <xf numFmtId="49" fontId="7" fillId="8" borderId="72" xfId="0" applyNumberFormat="1" applyFont="1" applyFill="1" applyBorder="1" applyAlignment="1">
      <alignment horizontal="center" vertical="center" wrapText="1"/>
    </xf>
    <xf numFmtId="49" fontId="7" fillId="8" borderId="63" xfId="0" applyNumberFormat="1" applyFont="1" applyFill="1" applyBorder="1" applyAlignment="1">
      <alignment horizontal="center" vertical="center" wrapText="1"/>
    </xf>
    <xf numFmtId="164" fontId="2" fillId="8" borderId="39" xfId="0" applyNumberFormat="1" applyFont="1" applyFill="1" applyBorder="1" applyAlignment="1">
      <alignment horizontal="left" vertical="top" wrapText="1"/>
    </xf>
    <xf numFmtId="164" fontId="2" fillId="0" borderId="76" xfId="0" applyNumberFormat="1" applyFont="1" applyFill="1" applyBorder="1" applyAlignment="1">
      <alignment horizontal="left" vertical="top" wrapText="1"/>
    </xf>
    <xf numFmtId="1" fontId="2" fillId="0" borderId="20" xfId="0" applyNumberFormat="1" applyFont="1" applyFill="1" applyBorder="1" applyAlignment="1">
      <alignment horizontal="center" vertical="top"/>
    </xf>
    <xf numFmtId="1" fontId="2" fillId="0" borderId="45" xfId="0" applyNumberFormat="1" applyFont="1" applyFill="1" applyBorder="1" applyAlignment="1">
      <alignment horizontal="center" vertical="top"/>
    </xf>
    <xf numFmtId="1" fontId="2" fillId="0" borderId="54" xfId="0" applyNumberFormat="1" applyFont="1" applyFill="1" applyBorder="1" applyAlignment="1">
      <alignment horizontal="center" vertical="top"/>
    </xf>
    <xf numFmtId="164" fontId="2" fillId="0" borderId="52" xfId="0" applyNumberFormat="1" applyFont="1" applyFill="1" applyBorder="1" applyAlignment="1">
      <alignment horizontal="left" vertical="top" wrapText="1"/>
    </xf>
    <xf numFmtId="1" fontId="2" fillId="0" borderId="71" xfId="0" applyNumberFormat="1" applyFont="1" applyFill="1" applyBorder="1" applyAlignment="1">
      <alignment horizontal="center" vertical="top"/>
    </xf>
    <xf numFmtId="1" fontId="2" fillId="0" borderId="85" xfId="0" applyNumberFormat="1" applyFont="1" applyFill="1" applyBorder="1" applyAlignment="1">
      <alignment horizontal="center" vertical="top"/>
    </xf>
    <xf numFmtId="1" fontId="2" fillId="0" borderId="61" xfId="0" applyNumberFormat="1" applyFont="1" applyFill="1" applyBorder="1" applyAlignment="1">
      <alignment horizontal="center" vertical="top"/>
    </xf>
    <xf numFmtId="0" fontId="2" fillId="8" borderId="68" xfId="0" applyFont="1" applyFill="1" applyBorder="1" applyAlignment="1">
      <alignment horizontal="center" vertical="top"/>
    </xf>
    <xf numFmtId="0" fontId="2" fillId="8" borderId="92" xfId="0" applyFont="1" applyFill="1" applyBorder="1" applyAlignment="1">
      <alignment horizontal="center" vertical="top"/>
    </xf>
    <xf numFmtId="164" fontId="2" fillId="8" borderId="87" xfId="0" applyNumberFormat="1" applyFont="1" applyFill="1" applyBorder="1" applyAlignment="1">
      <alignment vertical="top" wrapText="1"/>
    </xf>
    <xf numFmtId="3" fontId="2" fillId="8" borderId="77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/>
    </xf>
    <xf numFmtId="0" fontId="2" fillId="8" borderId="81" xfId="0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center" vertical="center" wrapText="1"/>
    </xf>
    <xf numFmtId="3" fontId="2" fillId="8" borderId="47" xfId="0" applyNumberFormat="1" applyFont="1" applyFill="1" applyBorder="1" applyAlignment="1">
      <alignment horizontal="center" vertical="top"/>
    </xf>
    <xf numFmtId="0" fontId="2" fillId="8" borderId="62" xfId="0" applyFont="1" applyFill="1" applyBorder="1" applyAlignment="1">
      <alignment horizontal="center" vertical="top"/>
    </xf>
    <xf numFmtId="3" fontId="2" fillId="3" borderId="72" xfId="2" applyNumberFormat="1" applyFont="1" applyFill="1" applyBorder="1" applyAlignment="1">
      <alignment horizontal="center" vertical="top"/>
    </xf>
    <xf numFmtId="3" fontId="2" fillId="3" borderId="70" xfId="2" applyNumberFormat="1" applyFont="1" applyFill="1" applyBorder="1" applyAlignment="1">
      <alignment horizontal="center" vertical="top"/>
    </xf>
    <xf numFmtId="3" fontId="2" fillId="3" borderId="63" xfId="2" applyNumberFormat="1" applyFont="1" applyFill="1" applyBorder="1" applyAlignment="1">
      <alignment horizontal="center" vertical="top"/>
    </xf>
    <xf numFmtId="3" fontId="2" fillId="8" borderId="83" xfId="0" applyNumberFormat="1" applyFont="1" applyFill="1" applyBorder="1" applyAlignment="1">
      <alignment horizontal="center" vertical="top"/>
    </xf>
    <xf numFmtId="49" fontId="2" fillId="8" borderId="56" xfId="0" applyNumberFormat="1" applyFont="1" applyFill="1" applyBorder="1" applyAlignment="1">
      <alignment horizontal="left" vertical="top" wrapText="1"/>
    </xf>
    <xf numFmtId="164" fontId="2" fillId="8" borderId="14" xfId="0" applyNumberFormat="1" applyFont="1" applyFill="1" applyBorder="1" applyAlignment="1">
      <alignment horizontal="center" vertical="top"/>
    </xf>
    <xf numFmtId="0" fontId="2" fillId="8" borderId="58" xfId="0" applyFont="1" applyFill="1" applyBorder="1" applyAlignment="1">
      <alignment horizontal="center" vertical="top"/>
    </xf>
    <xf numFmtId="0" fontId="2" fillId="8" borderId="44" xfId="0" applyFont="1" applyFill="1" applyBorder="1" applyAlignment="1">
      <alignment horizontal="center" vertical="top"/>
    </xf>
    <xf numFmtId="0" fontId="3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49" fontId="3" fillId="9" borderId="21" xfId="0" applyNumberFormat="1" applyFont="1" applyFill="1" applyBorder="1" applyAlignment="1">
      <alignment horizontal="center" vertical="top"/>
    </xf>
    <xf numFmtId="49" fontId="3" fillId="9" borderId="6" xfId="0" applyNumberFormat="1" applyFont="1" applyFill="1" applyBorder="1" applyAlignment="1">
      <alignment horizontal="center" vertical="top"/>
    </xf>
    <xf numFmtId="49" fontId="3" fillId="9" borderId="7" xfId="0" applyNumberFormat="1" applyFont="1" applyFill="1" applyBorder="1" applyAlignment="1">
      <alignment horizontal="center" vertical="top"/>
    </xf>
    <xf numFmtId="49" fontId="3" fillId="2" borderId="17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center" vertical="top"/>
    </xf>
    <xf numFmtId="49" fontId="3" fillId="8" borderId="17" xfId="0" applyNumberFormat="1" applyFont="1" applyFill="1" applyBorder="1" applyAlignment="1">
      <alignment horizontal="center" vertical="top"/>
    </xf>
    <xf numFmtId="49" fontId="3" fillId="8" borderId="10" xfId="0" applyNumberFormat="1" applyFont="1" applyFill="1" applyBorder="1" applyAlignment="1">
      <alignment horizontal="center" vertical="top"/>
    </xf>
    <xf numFmtId="49" fontId="3" fillId="8" borderId="10" xfId="0" applyNumberFormat="1" applyFont="1" applyFill="1" applyBorder="1" applyAlignment="1">
      <alignment horizontal="center" vertical="top" wrapText="1"/>
    </xf>
    <xf numFmtId="49" fontId="3" fillId="8" borderId="8" xfId="0" applyNumberFormat="1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left" vertical="top" wrapText="1"/>
    </xf>
    <xf numFmtId="0" fontId="3" fillId="9" borderId="23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 vertical="top" wrapText="1"/>
    </xf>
    <xf numFmtId="164" fontId="2" fillId="8" borderId="3" xfId="0" applyNumberFormat="1" applyFont="1" applyFill="1" applyBorder="1" applyAlignment="1">
      <alignment horizontal="center" vertical="top"/>
    </xf>
    <xf numFmtId="0" fontId="2" fillId="8" borderId="73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40" xfId="0" applyFont="1" applyFill="1" applyBorder="1" applyAlignment="1">
      <alignment horizontal="center" vertical="top"/>
    </xf>
    <xf numFmtId="49" fontId="2" fillId="8" borderId="29" xfId="0" applyNumberFormat="1" applyFont="1" applyFill="1" applyBorder="1" applyAlignment="1">
      <alignment horizontal="center" vertical="top"/>
    </xf>
    <xf numFmtId="0" fontId="2" fillId="8" borderId="48" xfId="0" applyFont="1" applyFill="1" applyBorder="1" applyAlignment="1">
      <alignment horizontal="center" vertical="center" textRotation="90" wrapText="1"/>
    </xf>
    <xf numFmtId="49" fontId="3" fillId="8" borderId="29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5" fillId="0" borderId="0" xfId="0" applyFont="1" applyAlignment="1"/>
    <xf numFmtId="0" fontId="13" fillId="0" borderId="0" xfId="0" applyFont="1" applyFill="1" applyAlignment="1">
      <alignment horizontal="center" vertical="top" wrapText="1"/>
    </xf>
    <xf numFmtId="49" fontId="6" fillId="6" borderId="37" xfId="0" applyNumberFormat="1" applyFont="1" applyFill="1" applyBorder="1" applyAlignment="1">
      <alignment horizontal="left" vertical="top" wrapText="1"/>
    </xf>
    <xf numFmtId="0" fontId="6" fillId="4" borderId="25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164" fontId="2" fillId="8" borderId="4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164" fontId="2" fillId="8" borderId="4" xfId="0" applyNumberFormat="1" applyFont="1" applyFill="1" applyBorder="1" applyAlignment="1">
      <alignment horizontal="center" vertical="top"/>
    </xf>
    <xf numFmtId="0" fontId="2" fillId="8" borderId="6" xfId="0" applyFont="1" applyFill="1" applyBorder="1" applyAlignment="1">
      <alignment vertical="top" wrapText="1"/>
    </xf>
    <xf numFmtId="0" fontId="2" fillId="8" borderId="73" xfId="0" applyFont="1" applyFill="1" applyBorder="1" applyAlignment="1">
      <alignment horizontal="center" vertical="center" textRotation="90" wrapText="1"/>
    </xf>
    <xf numFmtId="3" fontId="2" fillId="0" borderId="0" xfId="0" applyNumberFormat="1" applyFont="1" applyFill="1" applyBorder="1" applyAlignment="1">
      <alignment horizontal="left" vertical="top" wrapText="1"/>
    </xf>
    <xf numFmtId="49" fontId="2" fillId="8" borderId="19" xfId="0" applyNumberFormat="1" applyFont="1" applyFill="1" applyBorder="1" applyAlignment="1">
      <alignment horizontal="center" vertical="top"/>
    </xf>
    <xf numFmtId="49" fontId="2" fillId="8" borderId="41" xfId="0" applyNumberFormat="1" applyFont="1" applyFill="1" applyBorder="1" applyAlignment="1">
      <alignment horizontal="left" vertical="top" wrapText="1"/>
    </xf>
    <xf numFmtId="0" fontId="12" fillId="8" borderId="41" xfId="0" applyFont="1" applyFill="1" applyBorder="1" applyAlignment="1">
      <alignment vertical="top" wrapText="1"/>
    </xf>
    <xf numFmtId="0" fontId="5" fillId="8" borderId="42" xfId="0" applyFont="1" applyFill="1" applyBorder="1" applyAlignment="1">
      <alignment horizontal="center" vertical="top"/>
    </xf>
    <xf numFmtId="0" fontId="2" fillId="8" borderId="70" xfId="0" applyFont="1" applyFill="1" applyBorder="1" applyAlignment="1">
      <alignment horizontal="center" vertical="top"/>
    </xf>
    <xf numFmtId="0" fontId="8" fillId="8" borderId="73" xfId="0" applyFont="1" applyFill="1" applyBorder="1" applyAlignment="1">
      <alignment horizontal="center" vertical="top"/>
    </xf>
    <xf numFmtId="0" fontId="8" fillId="8" borderId="72" xfId="0" applyFont="1" applyFill="1" applyBorder="1" applyAlignment="1">
      <alignment horizontal="center" vertical="top"/>
    </xf>
    <xf numFmtId="0" fontId="0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 textRotation="90" wrapText="1"/>
    </xf>
    <xf numFmtId="0" fontId="5" fillId="8" borderId="8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center" vertical="center" textRotation="90" wrapText="1"/>
    </xf>
    <xf numFmtId="0" fontId="5" fillId="8" borderId="38" xfId="0" applyFont="1" applyFill="1" applyBorder="1" applyAlignment="1">
      <alignment horizontal="center" vertical="top"/>
    </xf>
    <xf numFmtId="0" fontId="5" fillId="8" borderId="8" xfId="0" applyFont="1" applyFill="1" applyBorder="1" applyAlignment="1">
      <alignment horizontal="center" vertical="top"/>
    </xf>
    <xf numFmtId="0" fontId="2" fillId="8" borderId="6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" fillId="8" borderId="64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left" vertical="top" wrapText="1"/>
    </xf>
    <xf numFmtId="0" fontId="2" fillId="8" borderId="41" xfId="0" applyFont="1" applyFill="1" applyBorder="1" applyAlignment="1">
      <alignment vertical="top" wrapText="1"/>
    </xf>
    <xf numFmtId="0" fontId="2" fillId="8" borderId="0" xfId="0" applyFont="1" applyFill="1" applyBorder="1" applyAlignment="1">
      <alignment vertical="center" wrapText="1"/>
    </xf>
    <xf numFmtId="0" fontId="5" fillId="8" borderId="41" xfId="0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center" vertical="center"/>
    </xf>
    <xf numFmtId="0" fontId="2" fillId="8" borderId="88" xfId="0" applyFont="1" applyFill="1" applyBorder="1" applyAlignment="1">
      <alignment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9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top" wrapText="1"/>
    </xf>
    <xf numFmtId="49" fontId="3" fillId="9" borderId="21" xfId="0" applyNumberFormat="1" applyFont="1" applyFill="1" applyBorder="1" applyAlignment="1">
      <alignment horizontal="center" vertical="top"/>
    </xf>
    <xf numFmtId="49" fontId="3" fillId="9" borderId="6" xfId="0" applyNumberFormat="1" applyFont="1" applyFill="1" applyBorder="1" applyAlignment="1">
      <alignment horizontal="center" vertical="top"/>
    </xf>
    <xf numFmtId="49" fontId="3" fillId="9" borderId="7" xfId="0" applyNumberFormat="1" applyFont="1" applyFill="1" applyBorder="1" applyAlignment="1">
      <alignment horizontal="center" vertical="top"/>
    </xf>
    <xf numFmtId="49" fontId="3" fillId="2" borderId="33" xfId="0" applyNumberFormat="1" applyFont="1" applyFill="1" applyBorder="1" applyAlignment="1">
      <alignment horizontal="center" vertical="top"/>
    </xf>
    <xf numFmtId="49" fontId="3" fillId="2" borderId="29" xfId="0" applyNumberFormat="1" applyFont="1" applyFill="1" applyBorder="1" applyAlignment="1">
      <alignment horizontal="center" vertical="top"/>
    </xf>
    <xf numFmtId="49" fontId="3" fillId="2" borderId="38" xfId="0" applyNumberFormat="1" applyFont="1" applyFill="1" applyBorder="1" applyAlignment="1">
      <alignment horizontal="center" vertical="top"/>
    </xf>
    <xf numFmtId="49" fontId="3" fillId="8" borderId="10" xfId="0" applyNumberFormat="1" applyFont="1" applyFill="1" applyBorder="1" applyAlignment="1">
      <alignment horizontal="center" vertical="top"/>
    </xf>
    <xf numFmtId="0" fontId="2" fillId="8" borderId="17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  <xf numFmtId="0" fontId="7" fillId="0" borderId="50" xfId="0" applyFont="1" applyFill="1" applyBorder="1" applyAlignment="1">
      <alignment horizontal="center" vertical="center" textRotation="90" wrapText="1"/>
    </xf>
    <xf numFmtId="0" fontId="7" fillId="0" borderId="48" xfId="0" applyFont="1" applyFill="1" applyBorder="1" applyAlignment="1">
      <alignment horizontal="center" vertical="center" textRotation="90" wrapText="1"/>
    </xf>
    <xf numFmtId="0" fontId="7" fillId="0" borderId="49" xfId="0" applyFont="1" applyFill="1" applyBorder="1" applyAlignment="1">
      <alignment horizontal="center" vertical="center" textRotation="90" wrapText="1"/>
    </xf>
    <xf numFmtId="49" fontId="3" fillId="0" borderId="33" xfId="0" applyNumberFormat="1" applyFont="1" applyBorder="1" applyAlignment="1">
      <alignment horizontal="center" vertical="top"/>
    </xf>
    <xf numFmtId="49" fontId="3" fillId="0" borderId="29" xfId="0" applyNumberFormat="1" applyFont="1" applyBorder="1" applyAlignment="1">
      <alignment horizontal="center" vertical="top"/>
    </xf>
    <xf numFmtId="49" fontId="3" fillId="0" borderId="38" xfId="0" applyNumberFormat="1" applyFont="1" applyBorder="1" applyAlignment="1">
      <alignment horizontal="center" vertical="top"/>
    </xf>
    <xf numFmtId="49" fontId="6" fillId="6" borderId="34" xfId="0" applyNumberFormat="1" applyFont="1" applyFill="1" applyBorder="1" applyAlignment="1">
      <alignment horizontal="left" vertical="top" wrapText="1"/>
    </xf>
    <xf numFmtId="49" fontId="6" fillId="6" borderId="37" xfId="0" applyNumberFormat="1" applyFont="1" applyFill="1" applyBorder="1" applyAlignment="1">
      <alignment horizontal="left" vertical="top" wrapText="1"/>
    </xf>
    <xf numFmtId="0" fontId="6" fillId="4" borderId="36" xfId="0" applyFont="1" applyFill="1" applyBorder="1" applyAlignment="1">
      <alignment horizontal="left" vertical="top" wrapText="1"/>
    </xf>
    <xf numFmtId="0" fontId="6" fillId="4" borderId="25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5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textRotation="90" shrinkToFit="1"/>
    </xf>
    <xf numFmtId="0" fontId="2" fillId="0" borderId="6" xfId="0" applyFont="1" applyBorder="1" applyAlignment="1">
      <alignment horizontal="center" vertical="center" textRotation="90" shrinkToFit="1"/>
    </xf>
    <xf numFmtId="0" fontId="2" fillId="0" borderId="7" xfId="0" applyFont="1" applyBorder="1" applyAlignment="1">
      <alignment horizontal="center" vertical="center" textRotation="90" shrinkToFit="1"/>
    </xf>
    <xf numFmtId="0" fontId="2" fillId="0" borderId="17" xfId="0" applyFont="1" applyBorder="1" applyAlignment="1">
      <alignment horizontal="center" vertical="center" textRotation="90" shrinkToFit="1"/>
    </xf>
    <xf numFmtId="0" fontId="2" fillId="0" borderId="10" xfId="0" applyFont="1" applyBorder="1" applyAlignment="1">
      <alignment horizontal="center" vertical="center" textRotation="90" shrinkToFit="1"/>
    </xf>
    <xf numFmtId="0" fontId="2" fillId="0" borderId="8" xfId="0" applyFont="1" applyBorder="1" applyAlignment="1">
      <alignment horizontal="center" vertical="center" textRotation="90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66" xfId="0" applyNumberFormat="1" applyFont="1" applyBorder="1" applyAlignment="1">
      <alignment horizontal="center" vertical="center" textRotation="90" shrinkToFit="1"/>
    </xf>
    <xf numFmtId="0" fontId="2" fillId="0" borderId="64" xfId="0" applyNumberFormat="1" applyFont="1" applyBorder="1" applyAlignment="1">
      <alignment horizontal="center" vertical="center" textRotation="90" shrinkToFit="1"/>
    </xf>
    <xf numFmtId="0" fontId="2" fillId="0" borderId="42" xfId="0" applyNumberFormat="1" applyFont="1" applyBorder="1" applyAlignment="1">
      <alignment horizontal="center" vertical="center" textRotation="90" shrinkToFit="1"/>
    </xf>
    <xf numFmtId="0" fontId="2" fillId="0" borderId="32" xfId="0" applyFont="1" applyBorder="1" applyAlignment="1">
      <alignment horizontal="center" vertical="center" textRotation="90" shrinkToFit="1"/>
    </xf>
    <xf numFmtId="0" fontId="2" fillId="0" borderId="3" xfId="0" applyFont="1" applyBorder="1" applyAlignment="1">
      <alignment horizontal="center" vertical="center" textRotation="90" shrinkToFit="1"/>
    </xf>
    <xf numFmtId="0" fontId="2" fillId="0" borderId="31" xfId="0" applyFont="1" applyBorder="1" applyAlignment="1">
      <alignment horizontal="center" vertical="center" textRotation="90" shrinkToFit="1"/>
    </xf>
    <xf numFmtId="49" fontId="3" fillId="2" borderId="43" xfId="0" applyNumberFormat="1" applyFont="1" applyFill="1" applyBorder="1" applyAlignment="1">
      <alignment horizontal="right" vertical="top"/>
    </xf>
    <xf numFmtId="49" fontId="3" fillId="2" borderId="23" xfId="0" applyNumberFormat="1" applyFont="1" applyFill="1" applyBorder="1" applyAlignment="1">
      <alignment horizontal="right" vertical="top"/>
    </xf>
    <xf numFmtId="49" fontId="3" fillId="2" borderId="24" xfId="0" applyNumberFormat="1" applyFont="1" applyFill="1" applyBorder="1" applyAlignment="1">
      <alignment horizontal="right" vertical="top"/>
    </xf>
    <xf numFmtId="49" fontId="3" fillId="2" borderId="43" xfId="0" applyNumberFormat="1" applyFont="1" applyFill="1" applyBorder="1" applyAlignment="1">
      <alignment horizontal="left" vertical="top"/>
    </xf>
    <xf numFmtId="49" fontId="3" fillId="2" borderId="23" xfId="0" applyNumberFormat="1" applyFont="1" applyFill="1" applyBorder="1" applyAlignment="1">
      <alignment horizontal="left" vertical="top"/>
    </xf>
    <xf numFmtId="0" fontId="2" fillId="8" borderId="50" xfId="0" applyFont="1" applyFill="1" applyBorder="1" applyAlignment="1">
      <alignment horizontal="center" vertical="center" textRotation="90" wrapText="1"/>
    </xf>
    <xf numFmtId="0" fontId="2" fillId="8" borderId="48" xfId="0" applyFont="1" applyFill="1" applyBorder="1" applyAlignment="1">
      <alignment horizontal="center" vertical="center" textRotation="90" wrapText="1"/>
    </xf>
    <xf numFmtId="49" fontId="3" fillId="8" borderId="33" xfId="0" applyNumberFormat="1" applyFont="1" applyFill="1" applyBorder="1" applyAlignment="1">
      <alignment horizontal="center" vertical="top"/>
    </xf>
    <xf numFmtId="49" fontId="3" fillId="8" borderId="29" xfId="0" applyNumberFormat="1" applyFont="1" applyFill="1" applyBorder="1" applyAlignment="1">
      <alignment horizontal="center" vertical="top"/>
    </xf>
    <xf numFmtId="0" fontId="5" fillId="0" borderId="20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top" wrapText="1"/>
    </xf>
    <xf numFmtId="0" fontId="7" fillId="8" borderId="73" xfId="0" applyFont="1" applyFill="1" applyBorder="1" applyAlignment="1">
      <alignment horizontal="center" vertical="center" textRotation="90" wrapText="1"/>
    </xf>
    <xf numFmtId="0" fontId="7" fillId="8" borderId="10" xfId="0" applyFont="1" applyFill="1" applyBorder="1" applyAlignment="1">
      <alignment horizontal="center" vertical="center" textRotation="90" wrapText="1"/>
    </xf>
    <xf numFmtId="49" fontId="2" fillId="8" borderId="29" xfId="0" applyNumberFormat="1" applyFont="1" applyFill="1" applyBorder="1" applyAlignment="1">
      <alignment horizontal="center" vertical="top"/>
    </xf>
    <xf numFmtId="0" fontId="2" fillId="8" borderId="40" xfId="0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49" fontId="3" fillId="0" borderId="16" xfId="0" applyNumberFormat="1" applyFont="1" applyBorder="1" applyAlignment="1">
      <alignment horizontal="center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49" fontId="3" fillId="2" borderId="17" xfId="0" applyNumberFormat="1" applyFont="1" applyFill="1" applyBorder="1" applyAlignment="1">
      <alignment horizontal="center" vertical="top"/>
    </xf>
    <xf numFmtId="0" fontId="2" fillId="3" borderId="17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49" fontId="3" fillId="0" borderId="18" xfId="0" applyNumberFormat="1" applyFont="1" applyBorder="1" applyAlignment="1">
      <alignment horizontal="center" vertical="top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3" fillId="4" borderId="43" xfId="0" applyNumberFormat="1" applyFont="1" applyFill="1" applyBorder="1" applyAlignment="1">
      <alignment horizontal="right" vertical="top"/>
    </xf>
    <xf numFmtId="49" fontId="3" fillId="4" borderId="23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right" vertical="top" wrapText="1"/>
    </xf>
    <xf numFmtId="0" fontId="3" fillId="4" borderId="37" xfId="0" applyFont="1" applyFill="1" applyBorder="1" applyAlignment="1">
      <alignment horizontal="right" vertical="top" wrapText="1"/>
    </xf>
    <xf numFmtId="0" fontId="3" fillId="4" borderId="35" xfId="0" applyFont="1" applyFill="1" applyBorder="1" applyAlignment="1">
      <alignment horizontal="right" vertical="top" wrapText="1"/>
    </xf>
    <xf numFmtId="0" fontId="2" fillId="8" borderId="73" xfId="0" applyFont="1" applyFill="1" applyBorder="1" applyAlignment="1">
      <alignment horizontal="left" vertical="top" wrapText="1"/>
    </xf>
    <xf numFmtId="0" fontId="2" fillId="7" borderId="36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right" vertical="top" wrapText="1"/>
    </xf>
    <xf numFmtId="0" fontId="3" fillId="4" borderId="25" xfId="0" applyFont="1" applyFill="1" applyBorder="1" applyAlignment="1">
      <alignment horizontal="right" vertical="top" wrapText="1"/>
    </xf>
    <xf numFmtId="0" fontId="3" fillId="4" borderId="26" xfId="0" applyFont="1" applyFill="1" applyBorder="1" applyAlignment="1">
      <alignment horizontal="righ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45" xfId="0" applyFont="1" applyFill="1" applyBorder="1" applyAlignment="1">
      <alignment horizontal="left" vertical="top" wrapText="1"/>
    </xf>
    <xf numFmtId="0" fontId="2" fillId="3" borderId="46" xfId="0" applyFont="1" applyFill="1" applyBorder="1" applyAlignment="1">
      <alignment horizontal="left" vertical="top" wrapText="1"/>
    </xf>
    <xf numFmtId="0" fontId="2" fillId="3" borderId="36" xfId="0" applyFont="1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3" fillId="5" borderId="41" xfId="0" applyFont="1" applyFill="1" applyBorder="1" applyAlignment="1">
      <alignment horizontal="right" vertical="top" wrapText="1"/>
    </xf>
    <xf numFmtId="0" fontId="3" fillId="5" borderId="19" xfId="0" applyFont="1" applyFill="1" applyBorder="1" applyAlignment="1">
      <alignment horizontal="right" vertical="top" wrapText="1"/>
    </xf>
    <xf numFmtId="0" fontId="3" fillId="5" borderId="42" xfId="0" applyFont="1" applyFill="1" applyBorder="1" applyAlignment="1">
      <alignment horizontal="right" vertical="top" wrapText="1"/>
    </xf>
    <xf numFmtId="0" fontId="3" fillId="7" borderId="36" xfId="0" applyFont="1" applyFill="1" applyBorder="1" applyAlignment="1">
      <alignment horizontal="right" vertical="top" wrapText="1"/>
    </xf>
    <xf numFmtId="0" fontId="3" fillId="7" borderId="25" xfId="0" applyFont="1" applyFill="1" applyBorder="1" applyAlignment="1">
      <alignment horizontal="right" vertical="top" wrapText="1"/>
    </xf>
    <xf numFmtId="0" fontId="3" fillId="7" borderId="26" xfId="0" applyFont="1" applyFill="1" applyBorder="1" applyAlignment="1">
      <alignment horizontal="righ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49" fontId="3" fillId="9" borderId="43" xfId="0" applyNumberFormat="1" applyFont="1" applyFill="1" applyBorder="1" applyAlignment="1">
      <alignment horizontal="right" vertical="top"/>
    </xf>
    <xf numFmtId="49" fontId="3" fillId="9" borderId="23" xfId="0" applyNumberFormat="1" applyFont="1" applyFill="1" applyBorder="1" applyAlignment="1">
      <alignment horizontal="right" vertical="top"/>
    </xf>
    <xf numFmtId="0" fontId="13" fillId="0" borderId="0" xfId="0" applyFont="1" applyFill="1" applyAlignment="1">
      <alignment horizontal="center" vertical="top" wrapText="1"/>
    </xf>
    <xf numFmtId="0" fontId="3" fillId="9" borderId="43" xfId="0" applyFont="1" applyFill="1" applyBorder="1" applyAlignment="1">
      <alignment horizontal="left" vertical="top"/>
    </xf>
    <xf numFmtId="0" fontId="3" fillId="9" borderId="23" xfId="0" applyFont="1" applyFill="1" applyBorder="1" applyAlignment="1">
      <alignment horizontal="left" vertical="top"/>
    </xf>
    <xf numFmtId="0" fontId="2" fillId="8" borderId="10" xfId="0" applyFont="1" applyFill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vertical="center" textRotation="90" wrapText="1"/>
    </xf>
    <xf numFmtId="0" fontId="2" fillId="8" borderId="39" xfId="0" applyFont="1" applyFill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8" borderId="17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vertical="top" wrapText="1"/>
    </xf>
    <xf numFmtId="0" fontId="0" fillId="8" borderId="20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/>
    <xf numFmtId="0" fontId="14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3" fontId="2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73" xfId="0" applyFont="1" applyFill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0" fontId="2" fillId="8" borderId="17" xfId="0" applyFont="1" applyFill="1" applyBorder="1" applyAlignment="1">
      <alignment vertical="top" wrapText="1"/>
    </xf>
    <xf numFmtId="0" fontId="5" fillId="8" borderId="10" xfId="0" applyFont="1" applyFill="1" applyBorder="1" applyAlignment="1">
      <alignment vertical="top" wrapText="1"/>
    </xf>
    <xf numFmtId="0" fontId="2" fillId="0" borderId="73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2" fillId="10" borderId="56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" fillId="8" borderId="56" xfId="0" applyFont="1" applyFill="1" applyBorder="1" applyAlignment="1">
      <alignment vertical="top" wrapText="1"/>
    </xf>
    <xf numFmtId="0" fontId="0" fillId="8" borderId="6" xfId="0" applyFont="1" applyFill="1" applyBorder="1" applyAlignment="1">
      <alignment vertical="top" wrapText="1"/>
    </xf>
    <xf numFmtId="0" fontId="0" fillId="0" borderId="76" xfId="0" applyFont="1" applyBorder="1" applyAlignment="1">
      <alignment vertical="top" wrapText="1"/>
    </xf>
    <xf numFmtId="0" fontId="2" fillId="0" borderId="56" xfId="0" applyFont="1" applyFill="1" applyBorder="1" applyAlignment="1">
      <alignment vertical="top" wrapText="1"/>
    </xf>
    <xf numFmtId="164" fontId="2" fillId="8" borderId="3" xfId="0" applyNumberFormat="1" applyFont="1" applyFill="1" applyBorder="1" applyAlignment="1">
      <alignment horizontal="center" vertical="top"/>
    </xf>
    <xf numFmtId="0" fontId="2" fillId="8" borderId="73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left" vertical="top" wrapText="1"/>
    </xf>
    <xf numFmtId="0" fontId="2" fillId="8" borderId="73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3" fillId="8" borderId="17" xfId="0" applyFont="1" applyFill="1" applyBorder="1" applyAlignment="1">
      <alignment horizontal="left" vertical="top" wrapText="1"/>
    </xf>
    <xf numFmtId="0" fontId="5" fillId="8" borderId="20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vertical="center" textRotation="90" wrapText="1"/>
    </xf>
    <xf numFmtId="0" fontId="2" fillId="0" borderId="49" xfId="0" applyFont="1" applyFill="1" applyBorder="1" applyAlignment="1">
      <alignment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7" xfId="0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</cellXfs>
  <cellStyles count="3">
    <cellStyle name="Įprastas" xfId="0" builtinId="0"/>
    <cellStyle name="Įprastas 2" xfId="2"/>
    <cellStyle name="Normal_biudz uz 2001 atskaitomybe3" xfId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tabSelected="1" zoomScaleNormal="100" zoomScaleSheetLayoutView="100" workbookViewId="0">
      <selection activeCell="U57" sqref="U57"/>
    </sheetView>
  </sheetViews>
  <sheetFormatPr defaultRowHeight="12.75"/>
  <cols>
    <col min="1" max="3" width="2.7109375" style="3" customWidth="1"/>
    <col min="4" max="4" width="30.42578125" style="3" customWidth="1"/>
    <col min="5" max="5" width="3.28515625" style="3" customWidth="1"/>
    <col min="6" max="6" width="3.140625" style="4" customWidth="1"/>
    <col min="7" max="7" width="7.7109375" style="242" customWidth="1"/>
    <col min="8" max="8" width="8.7109375" style="3" customWidth="1"/>
    <col min="9" max="9" width="8.5703125" style="3" customWidth="1"/>
    <col min="10" max="10" width="8.7109375" style="3" customWidth="1"/>
    <col min="11" max="11" width="40.28515625" style="3" customWidth="1"/>
    <col min="12" max="14" width="4.28515625" style="3" customWidth="1"/>
    <col min="15" max="16384" width="9.140625" style="2"/>
  </cols>
  <sheetData>
    <row r="1" spans="1:14" ht="39" customHeight="1">
      <c r="E1" s="101"/>
      <c r="K1" s="434" t="s">
        <v>121</v>
      </c>
      <c r="L1" s="435"/>
      <c r="M1" s="435"/>
      <c r="N1" s="435"/>
    </row>
    <row r="2" spans="1:14" ht="15" customHeight="1">
      <c r="E2" s="101"/>
      <c r="K2" s="266"/>
      <c r="L2" s="267"/>
      <c r="M2" s="267"/>
      <c r="N2" s="267"/>
    </row>
    <row r="3" spans="1:14" s="3" customFormat="1" ht="15" customHeight="1">
      <c r="A3" s="268"/>
      <c r="B3" s="268"/>
      <c r="C3" s="268"/>
      <c r="D3" s="416" t="s">
        <v>115</v>
      </c>
      <c r="E3" s="416"/>
      <c r="F3" s="416"/>
      <c r="G3" s="416"/>
      <c r="H3" s="416"/>
      <c r="I3" s="416"/>
      <c r="J3" s="416"/>
      <c r="K3" s="416"/>
      <c r="L3" s="275"/>
      <c r="M3" s="275"/>
      <c r="N3" s="275"/>
    </row>
    <row r="4" spans="1:14" ht="14.25" customHeight="1">
      <c r="A4" s="436" t="s">
        <v>24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276"/>
      <c r="M4" s="276"/>
      <c r="N4" s="276"/>
    </row>
    <row r="5" spans="1:14" ht="15.75" customHeight="1">
      <c r="A5" s="437" t="s">
        <v>49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277"/>
      <c r="M5" s="277"/>
      <c r="N5" s="277"/>
    </row>
    <row r="6" spans="1:14" ht="15" customHeight="1" thickBot="1">
      <c r="A6" s="6"/>
      <c r="B6" s="6"/>
      <c r="C6" s="6"/>
      <c r="D6" s="6"/>
      <c r="E6" s="6"/>
      <c r="F6" s="136"/>
      <c r="G6" s="137"/>
      <c r="H6" s="6"/>
      <c r="I6" s="6"/>
      <c r="J6" s="6"/>
      <c r="K6" s="138"/>
      <c r="L6" s="50"/>
      <c r="M6" s="306" t="s">
        <v>47</v>
      </c>
      <c r="N6" s="306"/>
    </row>
    <row r="7" spans="1:14" ht="39" customHeight="1">
      <c r="A7" s="333" t="s">
        <v>18</v>
      </c>
      <c r="B7" s="336" t="s">
        <v>0</v>
      </c>
      <c r="C7" s="336" t="s">
        <v>1</v>
      </c>
      <c r="D7" s="339" t="s">
        <v>12</v>
      </c>
      <c r="E7" s="336" t="s">
        <v>2</v>
      </c>
      <c r="F7" s="342" t="s">
        <v>3</v>
      </c>
      <c r="G7" s="345" t="s">
        <v>4</v>
      </c>
      <c r="H7" s="470" t="s">
        <v>94</v>
      </c>
      <c r="I7" s="470" t="s">
        <v>72</v>
      </c>
      <c r="J7" s="470" t="s">
        <v>92</v>
      </c>
      <c r="K7" s="360" t="s">
        <v>11</v>
      </c>
      <c r="L7" s="361"/>
      <c r="M7" s="361"/>
      <c r="N7" s="473"/>
    </row>
    <row r="8" spans="1:14" ht="21.75" customHeight="1">
      <c r="A8" s="334"/>
      <c r="B8" s="337"/>
      <c r="C8" s="337"/>
      <c r="D8" s="340"/>
      <c r="E8" s="337"/>
      <c r="F8" s="343"/>
      <c r="G8" s="346"/>
      <c r="H8" s="471"/>
      <c r="I8" s="471"/>
      <c r="J8" s="471"/>
      <c r="K8" s="358" t="s">
        <v>12</v>
      </c>
      <c r="L8" s="362"/>
      <c r="M8" s="362"/>
      <c r="N8" s="474"/>
    </row>
    <row r="9" spans="1:14" ht="59.25" customHeight="1" thickBot="1">
      <c r="A9" s="335"/>
      <c r="B9" s="338"/>
      <c r="C9" s="338"/>
      <c r="D9" s="341"/>
      <c r="E9" s="338"/>
      <c r="F9" s="344"/>
      <c r="G9" s="347"/>
      <c r="H9" s="472"/>
      <c r="I9" s="472"/>
      <c r="J9" s="472"/>
      <c r="K9" s="359"/>
      <c r="L9" s="51" t="s">
        <v>51</v>
      </c>
      <c r="M9" s="51" t="s">
        <v>73</v>
      </c>
      <c r="N9" s="52" t="s">
        <v>93</v>
      </c>
    </row>
    <row r="10" spans="1:14" s="8" customFormat="1" ht="14.25" customHeight="1">
      <c r="A10" s="323" t="s">
        <v>35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269"/>
      <c r="M10" s="269"/>
      <c r="N10" s="40"/>
    </row>
    <row r="11" spans="1:14" s="8" customFormat="1" ht="14.25" customHeight="1">
      <c r="A11" s="325" t="s">
        <v>25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270"/>
      <c r="M11" s="270"/>
      <c r="N11" s="41"/>
    </row>
    <row r="12" spans="1:14" ht="16.5" customHeight="1">
      <c r="A12" s="13" t="s">
        <v>5</v>
      </c>
      <c r="B12" s="327" t="s">
        <v>26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400"/>
      <c r="M12" s="400"/>
      <c r="N12" s="401"/>
    </row>
    <row r="13" spans="1:14" ht="15.75" customHeight="1">
      <c r="A13" s="14" t="s">
        <v>5</v>
      </c>
      <c r="B13" s="10" t="s">
        <v>5</v>
      </c>
      <c r="C13" s="329" t="s">
        <v>27</v>
      </c>
      <c r="D13" s="330"/>
      <c r="E13" s="330"/>
      <c r="F13" s="330"/>
      <c r="G13" s="330"/>
      <c r="H13" s="330"/>
      <c r="I13" s="330"/>
      <c r="J13" s="330"/>
      <c r="K13" s="330"/>
      <c r="L13" s="271"/>
      <c r="M13" s="271"/>
      <c r="N13" s="42"/>
    </row>
    <row r="14" spans="1:14" ht="15" customHeight="1">
      <c r="A14" s="308" t="s">
        <v>5</v>
      </c>
      <c r="B14" s="311" t="s">
        <v>5</v>
      </c>
      <c r="C14" s="444" t="s">
        <v>5</v>
      </c>
      <c r="D14" s="331" t="s">
        <v>33</v>
      </c>
      <c r="E14" s="468" t="s">
        <v>37</v>
      </c>
      <c r="F14" s="321" t="s">
        <v>31</v>
      </c>
      <c r="G14" s="99" t="s">
        <v>22</v>
      </c>
      <c r="H14" s="100">
        <v>35.5</v>
      </c>
      <c r="I14" s="183">
        <v>35.5</v>
      </c>
      <c r="J14" s="100">
        <v>35</v>
      </c>
      <c r="K14" s="26" t="s">
        <v>83</v>
      </c>
      <c r="L14" s="108">
        <v>60</v>
      </c>
      <c r="M14" s="192">
        <v>60</v>
      </c>
      <c r="N14" s="110">
        <v>60</v>
      </c>
    </row>
    <row r="15" spans="1:14" ht="27" customHeight="1">
      <c r="A15" s="308"/>
      <c r="B15" s="311"/>
      <c r="C15" s="444"/>
      <c r="D15" s="331"/>
      <c r="E15" s="468"/>
      <c r="F15" s="321"/>
      <c r="G15" s="162"/>
      <c r="H15" s="258"/>
      <c r="I15" s="33"/>
      <c r="J15" s="258"/>
      <c r="K15" s="20" t="s">
        <v>46</v>
      </c>
      <c r="L15" s="109">
        <v>2</v>
      </c>
      <c r="M15" s="109">
        <v>1</v>
      </c>
      <c r="N15" s="39">
        <v>2</v>
      </c>
    </row>
    <row r="16" spans="1:14" ht="25.5" customHeight="1">
      <c r="A16" s="308"/>
      <c r="B16" s="311"/>
      <c r="C16" s="444"/>
      <c r="D16" s="331"/>
      <c r="E16" s="468"/>
      <c r="F16" s="321"/>
      <c r="G16" s="162"/>
      <c r="H16" s="258"/>
      <c r="I16" s="33"/>
      <c r="J16" s="258"/>
      <c r="K16" s="146" t="s">
        <v>41</v>
      </c>
      <c r="L16" s="147">
        <v>60</v>
      </c>
      <c r="M16" s="147">
        <v>60</v>
      </c>
      <c r="N16" s="148">
        <v>60</v>
      </c>
    </row>
    <row r="17" spans="1:14" ht="17.25" customHeight="1">
      <c r="A17" s="308"/>
      <c r="B17" s="311"/>
      <c r="C17" s="444"/>
      <c r="D17" s="331"/>
      <c r="E17" s="468"/>
      <c r="F17" s="321"/>
      <c r="G17" s="166"/>
      <c r="H17" s="238"/>
      <c r="I17" s="34"/>
      <c r="J17" s="238"/>
      <c r="K17" s="139" t="s">
        <v>82</v>
      </c>
      <c r="L17" s="153">
        <v>1100</v>
      </c>
      <c r="M17" s="153">
        <v>1100</v>
      </c>
      <c r="N17" s="154">
        <v>1100</v>
      </c>
    </row>
    <row r="18" spans="1:14" ht="16.5" customHeight="1" thickBot="1">
      <c r="A18" s="309"/>
      <c r="B18" s="312"/>
      <c r="C18" s="445"/>
      <c r="D18" s="332"/>
      <c r="E18" s="469"/>
      <c r="F18" s="322"/>
      <c r="G18" s="56" t="s">
        <v>6</v>
      </c>
      <c r="H18" s="55">
        <f t="shared" ref="H18:I18" si="0">SUM(H14:H16)</f>
        <v>35.5</v>
      </c>
      <c r="I18" s="75">
        <f t="shared" si="0"/>
        <v>35.5</v>
      </c>
      <c r="J18" s="55">
        <f t="shared" ref="J18" si="1">SUM(J14:J16)</f>
        <v>35</v>
      </c>
      <c r="K18" s="128"/>
      <c r="L18" s="129"/>
      <c r="M18" s="129"/>
      <c r="N18" s="96"/>
    </row>
    <row r="19" spans="1:14" ht="28.5" customHeight="1">
      <c r="A19" s="307" t="s">
        <v>5</v>
      </c>
      <c r="B19" s="310" t="s">
        <v>5</v>
      </c>
      <c r="C19" s="443" t="s">
        <v>7</v>
      </c>
      <c r="D19" s="314" t="s">
        <v>65</v>
      </c>
      <c r="E19" s="317" t="s">
        <v>39</v>
      </c>
      <c r="F19" s="320" t="s">
        <v>31</v>
      </c>
      <c r="G19" s="24" t="s">
        <v>22</v>
      </c>
      <c r="H19" s="54">
        <v>1.1000000000000001</v>
      </c>
      <c r="I19" s="91"/>
      <c r="J19" s="54"/>
      <c r="K19" s="152" t="s">
        <v>111</v>
      </c>
      <c r="L19" s="131" t="s">
        <v>74</v>
      </c>
      <c r="M19" s="102"/>
      <c r="N19" s="103"/>
    </row>
    <row r="20" spans="1:14" ht="16.5" customHeight="1">
      <c r="A20" s="308"/>
      <c r="B20" s="311"/>
      <c r="C20" s="444"/>
      <c r="D20" s="315"/>
      <c r="E20" s="318"/>
      <c r="F20" s="321"/>
      <c r="G20" s="162" t="s">
        <v>69</v>
      </c>
      <c r="H20" s="258">
        <v>6.3</v>
      </c>
      <c r="I20" s="274"/>
      <c r="J20" s="258"/>
      <c r="K20" s="206" t="s">
        <v>109</v>
      </c>
      <c r="L20" s="208" t="s">
        <v>110</v>
      </c>
      <c r="M20" s="209"/>
      <c r="N20" s="210"/>
    </row>
    <row r="21" spans="1:14" ht="24.75" customHeight="1">
      <c r="A21" s="308"/>
      <c r="B21" s="311"/>
      <c r="C21" s="444"/>
      <c r="D21" s="315"/>
      <c r="E21" s="318"/>
      <c r="F21" s="321"/>
      <c r="G21" s="166"/>
      <c r="H21" s="238"/>
      <c r="I21" s="38"/>
      <c r="J21" s="238"/>
      <c r="K21" s="237" t="s">
        <v>112</v>
      </c>
      <c r="L21" s="212" t="s">
        <v>74</v>
      </c>
      <c r="M21" s="207"/>
      <c r="N21" s="213"/>
    </row>
    <row r="22" spans="1:14" ht="15.75" customHeight="1" thickBot="1">
      <c r="A22" s="309"/>
      <c r="B22" s="312"/>
      <c r="C22" s="445"/>
      <c r="D22" s="316"/>
      <c r="E22" s="319"/>
      <c r="F22" s="322"/>
      <c r="G22" s="12" t="s">
        <v>6</v>
      </c>
      <c r="H22" s="55">
        <f>SUM(H19:H21)</f>
        <v>7.4</v>
      </c>
      <c r="I22" s="75">
        <f>SUM(I19:I21)</f>
        <v>0</v>
      </c>
      <c r="J22" s="55">
        <f>SUM(J19:J21)</f>
        <v>0</v>
      </c>
      <c r="K22" s="211"/>
      <c r="L22" s="130"/>
      <c r="M22" s="163"/>
      <c r="N22" s="164"/>
    </row>
    <row r="23" spans="1:14" ht="16.5" customHeight="1" thickBot="1">
      <c r="A23" s="15" t="s">
        <v>5</v>
      </c>
      <c r="B23" s="28" t="s">
        <v>5</v>
      </c>
      <c r="C23" s="348" t="s">
        <v>8</v>
      </c>
      <c r="D23" s="349"/>
      <c r="E23" s="349"/>
      <c r="F23" s="349"/>
      <c r="G23" s="350"/>
      <c r="H23" s="36">
        <f>H22+H18</f>
        <v>42.9</v>
      </c>
      <c r="I23" s="78">
        <f>I22+I18</f>
        <v>35.5</v>
      </c>
      <c r="J23" s="36">
        <f>J22+J18</f>
        <v>35</v>
      </c>
      <c r="K23" s="176"/>
      <c r="L23" s="177"/>
      <c r="M23" s="177"/>
      <c r="N23" s="48"/>
    </row>
    <row r="24" spans="1:14" ht="14.25" customHeight="1" thickBot="1">
      <c r="A24" s="15" t="s">
        <v>5</v>
      </c>
      <c r="B24" s="28" t="s">
        <v>7</v>
      </c>
      <c r="C24" s="351" t="s">
        <v>28</v>
      </c>
      <c r="D24" s="352"/>
      <c r="E24" s="352"/>
      <c r="F24" s="352"/>
      <c r="G24" s="352"/>
      <c r="H24" s="352"/>
      <c r="I24" s="352"/>
      <c r="J24" s="352"/>
      <c r="K24" s="352"/>
      <c r="L24" s="272"/>
      <c r="M24" s="272"/>
      <c r="N24" s="47"/>
    </row>
    <row r="25" spans="1:14" ht="13.5" customHeight="1">
      <c r="A25" s="245" t="s">
        <v>5</v>
      </c>
      <c r="B25" s="248" t="s">
        <v>7</v>
      </c>
      <c r="C25" s="251" t="s">
        <v>5</v>
      </c>
      <c r="D25" s="466" t="s">
        <v>89</v>
      </c>
      <c r="E25" s="353" t="s">
        <v>38</v>
      </c>
      <c r="F25" s="355" t="s">
        <v>31</v>
      </c>
      <c r="G25" s="155" t="s">
        <v>22</v>
      </c>
      <c r="H25" s="156">
        <v>157.30000000000001</v>
      </c>
      <c r="I25" s="156">
        <v>152.69999999999999</v>
      </c>
      <c r="J25" s="156">
        <v>172.4</v>
      </c>
      <c r="K25" s="157"/>
      <c r="L25" s="65"/>
      <c r="M25" s="231"/>
      <c r="N25" s="158"/>
    </row>
    <row r="26" spans="1:14" ht="16.5" customHeight="1">
      <c r="A26" s="246"/>
      <c r="B26" s="249"/>
      <c r="C26" s="252"/>
      <c r="D26" s="425"/>
      <c r="E26" s="354"/>
      <c r="F26" s="356"/>
      <c r="G26" s="262" t="s">
        <v>66</v>
      </c>
      <c r="H26" s="179">
        <v>22.8</v>
      </c>
      <c r="I26" s="179"/>
      <c r="J26" s="180"/>
      <c r="K26" s="104"/>
      <c r="L26" s="80"/>
      <c r="M26" s="190"/>
      <c r="N26" s="122"/>
    </row>
    <row r="27" spans="1:14" ht="28.5" customHeight="1">
      <c r="A27" s="246"/>
      <c r="B27" s="249"/>
      <c r="C27" s="252"/>
      <c r="D27" s="390" t="s">
        <v>106</v>
      </c>
      <c r="E27" s="354"/>
      <c r="F27" s="356"/>
      <c r="G27" s="239"/>
      <c r="H27" s="278"/>
      <c r="I27" s="278"/>
      <c r="J27" s="258"/>
      <c r="K27" s="97" t="s">
        <v>78</v>
      </c>
      <c r="L27" s="66">
        <v>10</v>
      </c>
      <c r="M27" s="184">
        <v>10</v>
      </c>
      <c r="N27" s="141">
        <v>10</v>
      </c>
    </row>
    <row r="28" spans="1:14" ht="30" customHeight="1">
      <c r="A28" s="246"/>
      <c r="B28" s="249"/>
      <c r="C28" s="252"/>
      <c r="D28" s="467"/>
      <c r="E28" s="354"/>
      <c r="F28" s="356"/>
      <c r="G28" s="262"/>
      <c r="H28" s="258"/>
      <c r="I28" s="258"/>
      <c r="J28" s="258"/>
      <c r="K28" s="93" t="s">
        <v>59</v>
      </c>
      <c r="L28" s="87">
        <v>10</v>
      </c>
      <c r="M28" s="185">
        <v>10</v>
      </c>
      <c r="N28" s="193">
        <v>10</v>
      </c>
    </row>
    <row r="29" spans="1:14" ht="26.25" customHeight="1">
      <c r="A29" s="246"/>
      <c r="B29" s="249"/>
      <c r="C29" s="252"/>
      <c r="D29" s="390" t="s">
        <v>105</v>
      </c>
      <c r="E29" s="145"/>
      <c r="F29" s="265"/>
      <c r="G29" s="262"/>
      <c r="H29" s="258"/>
      <c r="I29" s="258"/>
      <c r="J29" s="258"/>
      <c r="K29" s="214" t="s">
        <v>107</v>
      </c>
      <c r="L29" s="57">
        <v>5</v>
      </c>
      <c r="M29" s="188">
        <v>5</v>
      </c>
      <c r="N29" s="141">
        <v>5</v>
      </c>
    </row>
    <row r="30" spans="1:14" ht="16.5" customHeight="1">
      <c r="A30" s="246"/>
      <c r="B30" s="249"/>
      <c r="C30" s="252"/>
      <c r="D30" s="424"/>
      <c r="E30" s="145"/>
      <c r="F30" s="265"/>
      <c r="G30" s="262"/>
      <c r="H30" s="258"/>
      <c r="I30" s="258"/>
      <c r="J30" s="258"/>
      <c r="K30" s="219" t="s">
        <v>97</v>
      </c>
      <c r="L30" s="220">
        <v>50</v>
      </c>
      <c r="M30" s="221">
        <v>50</v>
      </c>
      <c r="N30" s="222">
        <v>50</v>
      </c>
    </row>
    <row r="31" spans="1:14" ht="27.75" customHeight="1">
      <c r="A31" s="246"/>
      <c r="B31" s="249"/>
      <c r="C31" s="252"/>
      <c r="D31" s="425"/>
      <c r="E31" s="145"/>
      <c r="F31" s="265"/>
      <c r="G31" s="262"/>
      <c r="H31" s="258"/>
      <c r="I31" s="258"/>
      <c r="J31" s="258"/>
      <c r="K31" s="215" t="s">
        <v>98</v>
      </c>
      <c r="L31" s="216">
        <v>1</v>
      </c>
      <c r="M31" s="217">
        <v>1</v>
      </c>
      <c r="N31" s="218">
        <v>1</v>
      </c>
    </row>
    <row r="32" spans="1:14" ht="25.5" customHeight="1">
      <c r="A32" s="308"/>
      <c r="B32" s="363"/>
      <c r="C32" s="313"/>
      <c r="D32" s="464" t="s">
        <v>34</v>
      </c>
      <c r="E32" s="365" t="s">
        <v>44</v>
      </c>
      <c r="F32" s="367"/>
      <c r="G32" s="368"/>
      <c r="H32" s="461"/>
      <c r="I32" s="461"/>
      <c r="J32" s="461"/>
      <c r="K32" s="119" t="s">
        <v>48</v>
      </c>
      <c r="L32" s="84">
        <v>140</v>
      </c>
      <c r="M32" s="186">
        <v>150</v>
      </c>
      <c r="N32" s="194">
        <v>150</v>
      </c>
    </row>
    <row r="33" spans="1:14" ht="27.75" customHeight="1">
      <c r="A33" s="308"/>
      <c r="B33" s="363"/>
      <c r="C33" s="313"/>
      <c r="D33" s="465"/>
      <c r="E33" s="366"/>
      <c r="F33" s="367"/>
      <c r="G33" s="368"/>
      <c r="H33" s="461"/>
      <c r="I33" s="461"/>
      <c r="J33" s="461"/>
      <c r="K33" s="120" t="s">
        <v>40</v>
      </c>
      <c r="L33" s="58">
        <v>30</v>
      </c>
      <c r="M33" s="187">
        <v>30</v>
      </c>
      <c r="N33" s="195">
        <v>30</v>
      </c>
    </row>
    <row r="34" spans="1:14" ht="27.75" customHeight="1">
      <c r="A34" s="308"/>
      <c r="B34" s="363"/>
      <c r="C34" s="313"/>
      <c r="D34" s="465"/>
      <c r="E34" s="366"/>
      <c r="F34" s="367"/>
      <c r="G34" s="368"/>
      <c r="H34" s="461"/>
      <c r="I34" s="461"/>
      <c r="J34" s="461"/>
      <c r="K34" s="120" t="s">
        <v>79</v>
      </c>
      <c r="L34" s="58">
        <v>40</v>
      </c>
      <c r="M34" s="187">
        <v>40</v>
      </c>
      <c r="N34" s="195">
        <v>40</v>
      </c>
    </row>
    <row r="35" spans="1:14" ht="28.5" customHeight="1">
      <c r="A35" s="308"/>
      <c r="B35" s="363"/>
      <c r="C35" s="313"/>
      <c r="D35" s="465"/>
      <c r="E35" s="366"/>
      <c r="F35" s="367"/>
      <c r="G35" s="368"/>
      <c r="H35" s="461"/>
      <c r="I35" s="461"/>
      <c r="J35" s="461"/>
      <c r="K35" s="121" t="s">
        <v>58</v>
      </c>
      <c r="L35" s="58">
        <v>3</v>
      </c>
      <c r="M35" s="187">
        <v>3</v>
      </c>
      <c r="N35" s="195">
        <v>3</v>
      </c>
    </row>
    <row r="36" spans="1:14" ht="38.25" customHeight="1">
      <c r="A36" s="308"/>
      <c r="B36" s="363"/>
      <c r="C36" s="313"/>
      <c r="D36" s="465"/>
      <c r="E36" s="366"/>
      <c r="F36" s="367"/>
      <c r="G36" s="368"/>
      <c r="H36" s="461"/>
      <c r="I36" s="461"/>
      <c r="J36" s="461"/>
      <c r="K36" s="119" t="s">
        <v>108</v>
      </c>
      <c r="L36" s="233">
        <v>12</v>
      </c>
      <c r="M36" s="234">
        <v>12</v>
      </c>
      <c r="N36" s="235">
        <v>12</v>
      </c>
    </row>
    <row r="37" spans="1:14" ht="30" customHeight="1">
      <c r="A37" s="246"/>
      <c r="B37" s="249"/>
      <c r="C37" s="252"/>
      <c r="D37" s="429" t="s">
        <v>81</v>
      </c>
      <c r="E37" s="264"/>
      <c r="F37" s="265"/>
      <c r="G37" s="262"/>
      <c r="H37" s="258"/>
      <c r="I37" s="258"/>
      <c r="J37" s="258"/>
      <c r="K37" s="225" t="s">
        <v>80</v>
      </c>
      <c r="L37" s="226">
        <v>1</v>
      </c>
      <c r="M37" s="226">
        <v>5</v>
      </c>
      <c r="N37" s="236">
        <v>5</v>
      </c>
    </row>
    <row r="38" spans="1:14" ht="27.75" customHeight="1">
      <c r="A38" s="246"/>
      <c r="B38" s="249"/>
      <c r="C38" s="252"/>
      <c r="D38" s="429"/>
      <c r="E38" s="264"/>
      <c r="F38" s="265"/>
      <c r="G38" s="262"/>
      <c r="H38" s="258"/>
      <c r="I38" s="258"/>
      <c r="J38" s="258"/>
      <c r="K38" s="116" t="s">
        <v>99</v>
      </c>
      <c r="L38" s="117">
        <v>0</v>
      </c>
      <c r="M38" s="117">
        <v>1</v>
      </c>
      <c r="N38" s="142">
        <v>1</v>
      </c>
    </row>
    <row r="39" spans="1:14" ht="27.75" customHeight="1">
      <c r="A39" s="246"/>
      <c r="B39" s="249"/>
      <c r="C39" s="252"/>
      <c r="D39" s="429"/>
      <c r="E39" s="264"/>
      <c r="F39" s="265"/>
      <c r="G39" s="262"/>
      <c r="H39" s="258"/>
      <c r="I39" s="258"/>
      <c r="J39" s="258"/>
      <c r="K39" s="118" t="s">
        <v>100</v>
      </c>
      <c r="L39" s="80">
        <v>12</v>
      </c>
      <c r="M39" s="80">
        <v>1</v>
      </c>
      <c r="N39" s="140"/>
    </row>
    <row r="40" spans="1:14" ht="32.25" customHeight="1">
      <c r="A40" s="19"/>
      <c r="B40" s="249"/>
      <c r="C40" s="94"/>
      <c r="D40" s="261" t="s">
        <v>62</v>
      </c>
      <c r="E40" s="280" t="s">
        <v>44</v>
      </c>
      <c r="F40" s="263"/>
      <c r="G40" s="71"/>
      <c r="H40" s="258"/>
      <c r="I40" s="258"/>
      <c r="J40" s="258"/>
      <c r="K40" s="126" t="s">
        <v>101</v>
      </c>
      <c r="L40" s="223">
        <v>1</v>
      </c>
      <c r="M40" s="224">
        <v>1</v>
      </c>
      <c r="N40" s="232">
        <v>1</v>
      </c>
    </row>
    <row r="41" spans="1:14" ht="25.5" customHeight="1">
      <c r="A41" s="19"/>
      <c r="B41" s="249"/>
      <c r="C41" s="94"/>
      <c r="D41" s="315" t="s">
        <v>63</v>
      </c>
      <c r="E41" s="462" t="s">
        <v>44</v>
      </c>
      <c r="F41" s="79"/>
      <c r="G41" s="71"/>
      <c r="H41" s="258"/>
      <c r="I41" s="258"/>
      <c r="J41" s="258"/>
      <c r="K41" s="229" t="s">
        <v>102</v>
      </c>
      <c r="L41" s="98">
        <v>4</v>
      </c>
      <c r="M41" s="189">
        <v>4</v>
      </c>
      <c r="N41" s="151">
        <v>4</v>
      </c>
    </row>
    <row r="42" spans="1:14" ht="25.5" customHeight="1">
      <c r="A42" s="19"/>
      <c r="B42" s="249"/>
      <c r="C42" s="94"/>
      <c r="D42" s="315"/>
      <c r="E42" s="419"/>
      <c r="F42" s="79"/>
      <c r="G42" s="71"/>
      <c r="H42" s="258"/>
      <c r="I42" s="258"/>
      <c r="J42" s="258"/>
      <c r="K42" s="227" t="s">
        <v>104</v>
      </c>
      <c r="L42" s="228">
        <v>1</v>
      </c>
      <c r="M42" s="1">
        <v>1</v>
      </c>
      <c r="N42" s="125">
        <v>1</v>
      </c>
    </row>
    <row r="43" spans="1:14" ht="25.5" customHeight="1">
      <c r="A43" s="19"/>
      <c r="B43" s="249"/>
      <c r="C43" s="253"/>
      <c r="D43" s="422"/>
      <c r="E43" s="420"/>
      <c r="F43" s="79"/>
      <c r="G43" s="76"/>
      <c r="H43" s="238"/>
      <c r="I43" s="238"/>
      <c r="J43" s="238"/>
      <c r="K43" s="206" t="s">
        <v>103</v>
      </c>
      <c r="L43" s="143">
        <v>12</v>
      </c>
      <c r="M43" s="286">
        <v>12</v>
      </c>
      <c r="N43" s="144">
        <v>12</v>
      </c>
    </row>
    <row r="44" spans="1:14" ht="15.75" customHeight="1" thickBot="1">
      <c r="A44" s="18"/>
      <c r="B44" s="250"/>
      <c r="C44" s="254"/>
      <c r="D44" s="289"/>
      <c r="E44" s="290"/>
      <c r="F44" s="282"/>
      <c r="G44" s="12" t="s">
        <v>6</v>
      </c>
      <c r="H44" s="55">
        <f>SUM(H25:H43)</f>
        <v>180.1</v>
      </c>
      <c r="I44" s="55">
        <f t="shared" ref="I44:J44" si="2">SUM(I25:I43)</f>
        <v>152.69999999999999</v>
      </c>
      <c r="J44" s="55">
        <f t="shared" si="2"/>
        <v>172.4</v>
      </c>
      <c r="K44" s="283"/>
      <c r="L44" s="130"/>
      <c r="M44" s="163"/>
      <c r="N44" s="164"/>
    </row>
    <row r="45" spans="1:14" ht="12" customHeight="1">
      <c r="A45" s="19" t="s">
        <v>5</v>
      </c>
      <c r="B45" s="249" t="s">
        <v>7</v>
      </c>
      <c r="C45" s="134" t="s">
        <v>7</v>
      </c>
      <c r="D45" s="423" t="s">
        <v>88</v>
      </c>
      <c r="E45" s="426" t="s">
        <v>116</v>
      </c>
      <c r="F45" s="161" t="s">
        <v>31</v>
      </c>
      <c r="G45" s="262" t="s">
        <v>22</v>
      </c>
      <c r="H45" s="179">
        <v>16.5</v>
      </c>
      <c r="I45" s="179">
        <v>12.2</v>
      </c>
      <c r="J45" s="179"/>
      <c r="K45" s="97"/>
      <c r="L45" s="64"/>
      <c r="M45" s="65"/>
      <c r="N45" s="122"/>
    </row>
    <row r="46" spans="1:14" ht="13.5" customHeight="1">
      <c r="A46" s="19"/>
      <c r="B46" s="249"/>
      <c r="C46" s="134"/>
      <c r="D46" s="463"/>
      <c r="E46" s="427"/>
      <c r="F46" s="161"/>
      <c r="G46" s="262" t="s">
        <v>66</v>
      </c>
      <c r="H46" s="179">
        <v>11.2</v>
      </c>
      <c r="I46" s="179"/>
      <c r="J46" s="179"/>
      <c r="K46" s="97"/>
      <c r="L46" s="64"/>
      <c r="M46" s="66"/>
      <c r="N46" s="122"/>
    </row>
    <row r="47" spans="1:14" ht="13.5" customHeight="1">
      <c r="A47" s="19"/>
      <c r="B47" s="249"/>
      <c r="C47" s="134"/>
      <c r="D47" s="463"/>
      <c r="E47" s="427"/>
      <c r="F47" s="161"/>
      <c r="G47" s="262" t="s">
        <v>64</v>
      </c>
      <c r="H47" s="179">
        <v>128.19999999999999</v>
      </c>
      <c r="I47" s="179"/>
      <c r="J47" s="179"/>
      <c r="K47" s="97"/>
      <c r="L47" s="64"/>
      <c r="M47" s="66"/>
      <c r="N47" s="122"/>
    </row>
    <row r="48" spans="1:14" ht="16.5" customHeight="1">
      <c r="A48" s="19"/>
      <c r="B48" s="249"/>
      <c r="C48" s="134"/>
      <c r="D48" s="425"/>
      <c r="E48" s="428"/>
      <c r="F48" s="106"/>
      <c r="G48" s="240" t="s">
        <v>69</v>
      </c>
      <c r="H48" s="180">
        <v>9</v>
      </c>
      <c r="I48" s="180">
        <v>69.2</v>
      </c>
      <c r="J48" s="180"/>
      <c r="K48" s="104"/>
      <c r="L48" s="115"/>
      <c r="M48" s="80"/>
      <c r="N48" s="140"/>
    </row>
    <row r="49" spans="1:14" ht="15" customHeight="1">
      <c r="A49" s="19"/>
      <c r="B49" s="249"/>
      <c r="C49" s="135"/>
      <c r="D49" s="315" t="s">
        <v>57</v>
      </c>
      <c r="E49" s="260"/>
      <c r="F49" s="161"/>
      <c r="G49" s="71"/>
      <c r="H49" s="258"/>
      <c r="I49" s="258"/>
      <c r="J49" s="258"/>
      <c r="K49" s="279" t="s">
        <v>86</v>
      </c>
      <c r="L49" s="85">
        <v>4</v>
      </c>
      <c r="M49" s="149"/>
      <c r="N49" s="150"/>
    </row>
    <row r="50" spans="1:14" ht="17.25" customHeight="1">
      <c r="A50" s="19"/>
      <c r="B50" s="249"/>
      <c r="C50" s="135"/>
      <c r="D50" s="430"/>
      <c r="E50" s="260"/>
      <c r="F50" s="161"/>
      <c r="G50" s="76"/>
      <c r="H50" s="180"/>
      <c r="I50" s="180"/>
      <c r="J50" s="180"/>
      <c r="K50" s="126" t="s">
        <v>84</v>
      </c>
      <c r="L50" s="85">
        <v>10</v>
      </c>
      <c r="M50" s="149"/>
      <c r="N50" s="150"/>
    </row>
    <row r="51" spans="1:14" ht="16.5" customHeight="1">
      <c r="A51" s="19"/>
      <c r="B51" s="249"/>
      <c r="C51" s="135"/>
      <c r="D51" s="259" t="s">
        <v>56</v>
      </c>
      <c r="E51" s="260"/>
      <c r="F51" s="161"/>
      <c r="G51" s="25"/>
      <c r="H51" s="278"/>
      <c r="I51" s="278"/>
      <c r="J51" s="278"/>
      <c r="K51" s="421" t="s">
        <v>85</v>
      </c>
      <c r="L51" s="111">
        <v>1</v>
      </c>
      <c r="M51" s="81"/>
      <c r="N51" s="86"/>
    </row>
    <row r="52" spans="1:14" ht="20.25" customHeight="1">
      <c r="A52" s="19"/>
      <c r="B52" s="249"/>
      <c r="C52" s="135"/>
      <c r="D52" s="255"/>
      <c r="E52" s="29"/>
      <c r="F52" s="161"/>
      <c r="G52" s="71"/>
      <c r="H52" s="258"/>
      <c r="I52" s="258"/>
      <c r="J52" s="258"/>
      <c r="K52" s="476"/>
      <c r="L52" s="159"/>
      <c r="M52" s="82"/>
      <c r="N52" s="83"/>
    </row>
    <row r="53" spans="1:14" ht="17.25" customHeight="1">
      <c r="A53" s="19"/>
      <c r="B53" s="249"/>
      <c r="C53" s="135"/>
      <c r="D53" s="431" t="s">
        <v>95</v>
      </c>
      <c r="E53" s="230" t="s">
        <v>32</v>
      </c>
      <c r="F53" s="161"/>
      <c r="G53" s="25"/>
      <c r="H53" s="178"/>
      <c r="I53" s="178"/>
      <c r="J53" s="178"/>
      <c r="K53" s="475" t="s">
        <v>52</v>
      </c>
      <c r="L53" s="112">
        <v>1</v>
      </c>
      <c r="M53" s="113"/>
      <c r="N53" s="127"/>
    </row>
    <row r="54" spans="1:14" ht="17.25" customHeight="1">
      <c r="A54" s="19"/>
      <c r="B54" s="249"/>
      <c r="C54" s="135"/>
      <c r="D54" s="455"/>
      <c r="E54" s="260"/>
      <c r="F54" s="161"/>
      <c r="G54" s="71"/>
      <c r="H54" s="179"/>
      <c r="I54" s="179"/>
      <c r="J54" s="179"/>
      <c r="K54" s="460" t="s">
        <v>61</v>
      </c>
      <c r="L54" s="85">
        <v>80</v>
      </c>
      <c r="M54" s="149">
        <v>100</v>
      </c>
      <c r="N54" s="150"/>
    </row>
    <row r="55" spans="1:14" ht="34.5" customHeight="1">
      <c r="A55" s="19"/>
      <c r="B55" s="249"/>
      <c r="C55" s="135"/>
      <c r="D55" s="357"/>
      <c r="E55" s="29"/>
      <c r="F55" s="161"/>
      <c r="G55" s="76"/>
      <c r="H55" s="180"/>
      <c r="I55" s="180"/>
      <c r="J55" s="180"/>
      <c r="K55" s="459"/>
      <c r="L55" s="165"/>
      <c r="M55" s="114"/>
      <c r="N55" s="196"/>
    </row>
    <row r="56" spans="1:14" ht="18.75" customHeight="1">
      <c r="A56" s="19"/>
      <c r="B56" s="249"/>
      <c r="C56" s="135"/>
      <c r="D56" s="431" t="s">
        <v>68</v>
      </c>
      <c r="E56" s="169" t="s">
        <v>32</v>
      </c>
      <c r="F56" s="161"/>
      <c r="G56" s="71"/>
      <c r="H56" s="179"/>
      <c r="I56" s="179"/>
      <c r="J56" s="179"/>
      <c r="K56" s="105" t="s">
        <v>52</v>
      </c>
      <c r="L56" s="111">
        <v>1</v>
      </c>
      <c r="M56" s="287"/>
      <c r="N56" s="200"/>
    </row>
    <row r="57" spans="1:14" ht="18.75" customHeight="1">
      <c r="A57" s="19"/>
      <c r="B57" s="249"/>
      <c r="C57" s="135"/>
      <c r="D57" s="455"/>
      <c r="E57" s="260"/>
      <c r="F57" s="161"/>
      <c r="G57" s="71"/>
      <c r="H57" s="179"/>
      <c r="I57" s="179"/>
      <c r="J57" s="179"/>
      <c r="K57" s="457" t="s">
        <v>87</v>
      </c>
      <c r="L57" s="286">
        <v>100</v>
      </c>
      <c r="M57" s="288"/>
      <c r="N57" s="201"/>
    </row>
    <row r="58" spans="1:14" ht="25.5" customHeight="1">
      <c r="A58" s="19"/>
      <c r="B58" s="249"/>
      <c r="C58" s="135"/>
      <c r="D58" s="456"/>
      <c r="E58" s="260"/>
      <c r="F58" s="161"/>
      <c r="G58" s="76"/>
      <c r="H58" s="180"/>
      <c r="I58" s="180"/>
      <c r="J58" s="180"/>
      <c r="K58" s="458"/>
      <c r="L58" s="149"/>
      <c r="M58" s="199"/>
      <c r="N58" s="150"/>
    </row>
    <row r="59" spans="1:14" ht="16.5" customHeight="1" thickBot="1">
      <c r="A59" s="19"/>
      <c r="B59" s="249"/>
      <c r="C59" s="133"/>
      <c r="D59" s="291"/>
      <c r="E59" s="292"/>
      <c r="F59" s="282"/>
      <c r="G59" s="181" t="s">
        <v>6</v>
      </c>
      <c r="H59" s="182">
        <f>SUM(H45:H58)</f>
        <v>164.9</v>
      </c>
      <c r="I59" s="182">
        <f>SUM(I45:I58)</f>
        <v>81.400000000000006</v>
      </c>
      <c r="J59" s="182">
        <f>SUM(J45:J58)</f>
        <v>0</v>
      </c>
      <c r="K59" s="284"/>
      <c r="L59" s="293"/>
      <c r="M59" s="294"/>
      <c r="N59" s="285"/>
    </row>
    <row r="60" spans="1:14" ht="15" customHeight="1" thickBot="1">
      <c r="A60" s="16" t="s">
        <v>5</v>
      </c>
      <c r="B60" s="5" t="s">
        <v>7</v>
      </c>
      <c r="C60" s="349" t="s">
        <v>8</v>
      </c>
      <c r="D60" s="349"/>
      <c r="E60" s="349"/>
      <c r="F60" s="349"/>
      <c r="G60" s="349"/>
      <c r="H60" s="36">
        <f>H59+H44</f>
        <v>345</v>
      </c>
      <c r="I60" s="36">
        <f>I59+I44</f>
        <v>234.1</v>
      </c>
      <c r="J60" s="36">
        <f>J59+J44</f>
        <v>172.4</v>
      </c>
      <c r="K60" s="176"/>
      <c r="L60" s="177"/>
      <c r="M60" s="177"/>
      <c r="N60" s="48"/>
    </row>
    <row r="61" spans="1:14" ht="14.25" customHeight="1" thickBot="1">
      <c r="A61" s="16" t="s">
        <v>5</v>
      </c>
      <c r="B61" s="414" t="s">
        <v>9</v>
      </c>
      <c r="C61" s="415"/>
      <c r="D61" s="415"/>
      <c r="E61" s="415"/>
      <c r="F61" s="415"/>
      <c r="G61" s="415"/>
      <c r="H61" s="37">
        <f>SUM(H23,H60)</f>
        <v>387.9</v>
      </c>
      <c r="I61" s="37">
        <f>SUM(I23,I60)</f>
        <v>269.60000000000002</v>
      </c>
      <c r="J61" s="37">
        <f>SUM(J23,J60)</f>
        <v>207.4</v>
      </c>
      <c r="K61" s="173"/>
      <c r="L61" s="173"/>
      <c r="M61" s="173"/>
      <c r="N61" s="45"/>
    </row>
    <row r="62" spans="1:14" ht="14.25" customHeight="1" thickBot="1">
      <c r="A62" s="17" t="s">
        <v>7</v>
      </c>
      <c r="B62" s="417" t="s">
        <v>29</v>
      </c>
      <c r="C62" s="418"/>
      <c r="D62" s="418"/>
      <c r="E62" s="418"/>
      <c r="F62" s="418"/>
      <c r="G62" s="418"/>
      <c r="H62" s="418"/>
      <c r="I62" s="418"/>
      <c r="J62" s="418"/>
      <c r="K62" s="418"/>
      <c r="L62" s="256"/>
      <c r="M62" s="256"/>
      <c r="N62" s="49"/>
    </row>
    <row r="63" spans="1:14" ht="14.25" customHeight="1" thickBot="1">
      <c r="A63" s="15" t="s">
        <v>7</v>
      </c>
      <c r="B63" s="5" t="s">
        <v>5</v>
      </c>
      <c r="C63" s="372" t="s">
        <v>30</v>
      </c>
      <c r="D63" s="373"/>
      <c r="E63" s="373"/>
      <c r="F63" s="373"/>
      <c r="G63" s="373"/>
      <c r="H63" s="373"/>
      <c r="I63" s="373"/>
      <c r="J63" s="373"/>
      <c r="K63" s="373"/>
      <c r="L63" s="257"/>
      <c r="M63" s="257"/>
      <c r="N63" s="43"/>
    </row>
    <row r="64" spans="1:14" ht="28.5" customHeight="1">
      <c r="A64" s="307" t="s">
        <v>7</v>
      </c>
      <c r="B64" s="374" t="s">
        <v>5</v>
      </c>
      <c r="C64" s="443" t="s">
        <v>5</v>
      </c>
      <c r="D64" s="375" t="s">
        <v>96</v>
      </c>
      <c r="E64" s="241" t="s">
        <v>114</v>
      </c>
      <c r="F64" s="377" t="s">
        <v>31</v>
      </c>
      <c r="G64" s="155" t="s">
        <v>22</v>
      </c>
      <c r="H64" s="54">
        <v>20</v>
      </c>
      <c r="I64" s="54">
        <v>83</v>
      </c>
      <c r="J64" s="54">
        <v>100</v>
      </c>
      <c r="K64" s="167" t="s">
        <v>91</v>
      </c>
      <c r="L64" s="168"/>
      <c r="M64" s="198">
        <v>1</v>
      </c>
      <c r="N64" s="170"/>
    </row>
    <row r="65" spans="1:14" ht="13.5" customHeight="1">
      <c r="A65" s="308"/>
      <c r="B65" s="363"/>
      <c r="C65" s="444"/>
      <c r="D65" s="364"/>
      <c r="E65" s="448" t="s">
        <v>36</v>
      </c>
      <c r="F65" s="370"/>
      <c r="G65" s="262"/>
      <c r="H65" s="258"/>
      <c r="I65" s="258"/>
      <c r="J65" s="258"/>
      <c r="K65" s="453" t="s">
        <v>90</v>
      </c>
      <c r="L65" s="168"/>
      <c r="M65" s="198"/>
      <c r="N65" s="170">
        <v>25</v>
      </c>
    </row>
    <row r="66" spans="1:14" ht="15" customHeight="1">
      <c r="A66" s="308"/>
      <c r="B66" s="363"/>
      <c r="C66" s="444"/>
      <c r="D66" s="376"/>
      <c r="E66" s="449"/>
      <c r="F66" s="370"/>
      <c r="G66" s="240"/>
      <c r="H66" s="238"/>
      <c r="I66" s="238"/>
      <c r="J66" s="238"/>
      <c r="K66" s="454"/>
      <c r="L66" s="202"/>
      <c r="M66" s="204"/>
      <c r="N66" s="203"/>
    </row>
    <row r="67" spans="1:14" ht="15" customHeight="1" thickBot="1">
      <c r="A67" s="309"/>
      <c r="B67" s="369"/>
      <c r="C67" s="445"/>
      <c r="D67" s="44"/>
      <c r="E67" s="450"/>
      <c r="F67" s="371"/>
      <c r="G67" s="60" t="s">
        <v>6</v>
      </c>
      <c r="H67" s="53">
        <f>SUM(H64:H66)</f>
        <v>20</v>
      </c>
      <c r="I67" s="53">
        <f>SUM(I64:I66)</f>
        <v>83</v>
      </c>
      <c r="J67" s="53">
        <f>SUM(J64:J66)</f>
        <v>100</v>
      </c>
      <c r="K67" s="107"/>
      <c r="L67" s="70"/>
      <c r="M67" s="191"/>
      <c r="N67" s="197"/>
    </row>
    <row r="68" spans="1:14" ht="15" customHeight="1">
      <c r="A68" s="308" t="s">
        <v>7</v>
      </c>
      <c r="B68" s="363" t="s">
        <v>5</v>
      </c>
      <c r="C68" s="451" t="s">
        <v>7</v>
      </c>
      <c r="D68" s="315" t="s">
        <v>75</v>
      </c>
      <c r="E68" s="68" t="s">
        <v>32</v>
      </c>
      <c r="F68" s="370" t="s">
        <v>31</v>
      </c>
      <c r="G68" s="95" t="s">
        <v>22</v>
      </c>
      <c r="H68" s="77">
        <v>1020.5</v>
      </c>
      <c r="I68" s="258">
        <v>160.1</v>
      </c>
      <c r="J68" s="258"/>
      <c r="K68" s="27" t="s">
        <v>50</v>
      </c>
      <c r="L68" s="66"/>
      <c r="M68" s="190"/>
      <c r="N68" s="122"/>
    </row>
    <row r="69" spans="1:14" ht="15" customHeight="1">
      <c r="A69" s="308"/>
      <c r="B69" s="363"/>
      <c r="C69" s="451"/>
      <c r="D69" s="315"/>
      <c r="E69" s="440" t="s">
        <v>43</v>
      </c>
      <c r="F69" s="370"/>
      <c r="G69" s="71" t="s">
        <v>77</v>
      </c>
      <c r="H69" s="69">
        <v>51</v>
      </c>
      <c r="I69" s="258"/>
      <c r="J69" s="258"/>
      <c r="K69" s="27" t="s">
        <v>54</v>
      </c>
      <c r="L69" s="66">
        <v>80</v>
      </c>
      <c r="M69" s="190">
        <v>100</v>
      </c>
      <c r="N69" s="122"/>
    </row>
    <row r="70" spans="1:14" ht="15" customHeight="1">
      <c r="A70" s="308"/>
      <c r="B70" s="363"/>
      <c r="C70" s="451"/>
      <c r="D70" s="315"/>
      <c r="E70" s="441"/>
      <c r="F70" s="370"/>
      <c r="G70" s="71" t="s">
        <v>64</v>
      </c>
      <c r="H70" s="69">
        <v>577.6</v>
      </c>
      <c r="I70" s="90"/>
      <c r="J70" s="90"/>
      <c r="K70" s="27"/>
      <c r="L70" s="66"/>
      <c r="M70" s="190"/>
      <c r="N70" s="122"/>
    </row>
    <row r="71" spans="1:14" ht="15" customHeight="1">
      <c r="A71" s="308"/>
      <c r="B71" s="363"/>
      <c r="C71" s="451"/>
      <c r="D71" s="315"/>
      <c r="E71" s="441"/>
      <c r="F71" s="370"/>
      <c r="G71" s="71" t="s">
        <v>66</v>
      </c>
      <c r="H71" s="69"/>
      <c r="I71" s="90"/>
      <c r="J71" s="90"/>
      <c r="K71" s="27"/>
      <c r="L71" s="64"/>
      <c r="M71" s="66"/>
      <c r="N71" s="62"/>
    </row>
    <row r="72" spans="1:14" ht="15" customHeight="1">
      <c r="A72" s="308"/>
      <c r="B72" s="363"/>
      <c r="C72" s="451"/>
      <c r="D72" s="315"/>
      <c r="E72" s="441"/>
      <c r="F72" s="370"/>
      <c r="G72" s="76" t="s">
        <v>53</v>
      </c>
      <c r="H72" s="88"/>
      <c r="I72" s="89"/>
      <c r="J72" s="89"/>
      <c r="K72" s="298"/>
      <c r="L72" s="66"/>
      <c r="M72" s="66"/>
      <c r="N72" s="62"/>
    </row>
    <row r="73" spans="1:14" ht="15" customHeight="1" thickBot="1">
      <c r="A73" s="309"/>
      <c r="B73" s="369"/>
      <c r="C73" s="452"/>
      <c r="D73" s="316"/>
      <c r="E73" s="442"/>
      <c r="F73" s="371"/>
      <c r="G73" s="59" t="s">
        <v>6</v>
      </c>
      <c r="H73" s="123">
        <f>SUM(H68:H72)</f>
        <v>1649.1</v>
      </c>
      <c r="I73" s="123">
        <f t="shared" ref="I73:J73" si="3">SUM(I68:I72)</f>
        <v>160.1</v>
      </c>
      <c r="J73" s="123">
        <f t="shared" si="3"/>
        <v>0</v>
      </c>
      <c r="K73" s="299"/>
      <c r="L73" s="67"/>
      <c r="M73" s="67"/>
      <c r="N73" s="63"/>
    </row>
    <row r="74" spans="1:14" ht="17.25" customHeight="1">
      <c r="A74" s="307" t="s">
        <v>7</v>
      </c>
      <c r="B74" s="374" t="s">
        <v>5</v>
      </c>
      <c r="C74" s="443" t="s">
        <v>23</v>
      </c>
      <c r="D74" s="446" t="s">
        <v>117</v>
      </c>
      <c r="E74" s="273" t="s">
        <v>113</v>
      </c>
      <c r="F74" s="377" t="s">
        <v>31</v>
      </c>
      <c r="G74" s="124" t="s">
        <v>22</v>
      </c>
      <c r="H74" s="54">
        <v>12</v>
      </c>
      <c r="I74" s="54">
        <v>12</v>
      </c>
      <c r="J74" s="54">
        <v>12</v>
      </c>
      <c r="K74" s="300" t="s">
        <v>119</v>
      </c>
      <c r="L74" s="230">
        <v>1</v>
      </c>
      <c r="M74" s="230"/>
      <c r="N74" s="295"/>
    </row>
    <row r="75" spans="1:14" ht="24.75" customHeight="1">
      <c r="A75" s="308"/>
      <c r="B75" s="363"/>
      <c r="C75" s="444"/>
      <c r="D75" s="447"/>
      <c r="E75" s="378" t="s">
        <v>60</v>
      </c>
      <c r="F75" s="370"/>
      <c r="G75" s="262" t="s">
        <v>66</v>
      </c>
      <c r="H75" s="258">
        <v>26</v>
      </c>
      <c r="I75" s="258"/>
      <c r="J75" s="258"/>
      <c r="K75" s="303" t="s">
        <v>120</v>
      </c>
      <c r="L75" s="304"/>
      <c r="M75" s="304">
        <v>1</v>
      </c>
      <c r="N75" s="305">
        <v>1</v>
      </c>
    </row>
    <row r="76" spans="1:14" ht="31.5" customHeight="1">
      <c r="A76" s="308"/>
      <c r="B76" s="363"/>
      <c r="C76" s="444"/>
      <c r="D76" s="447"/>
      <c r="E76" s="379"/>
      <c r="F76" s="370"/>
      <c r="G76" s="166"/>
      <c r="H76" s="238"/>
      <c r="I76" s="238"/>
      <c r="J76" s="238"/>
      <c r="K76" s="296" t="s">
        <v>118</v>
      </c>
      <c r="L76" s="302"/>
      <c r="M76" s="302">
        <v>1</v>
      </c>
      <c r="N76" s="297">
        <v>1</v>
      </c>
    </row>
    <row r="77" spans="1:14" ht="15" customHeight="1" thickBot="1">
      <c r="A77" s="309"/>
      <c r="B77" s="369"/>
      <c r="C77" s="445"/>
      <c r="D77" s="44"/>
      <c r="E77" s="380"/>
      <c r="F77" s="371"/>
      <c r="G77" s="60" t="s">
        <v>6</v>
      </c>
      <c r="H77" s="55">
        <f>SUM(H74:H75)</f>
        <v>38</v>
      </c>
      <c r="I77" s="55">
        <f t="shared" ref="I77:J77" si="4">SUM(I74:I75)</f>
        <v>12</v>
      </c>
      <c r="J77" s="55">
        <f t="shared" si="4"/>
        <v>12</v>
      </c>
      <c r="K77" s="301"/>
      <c r="L77" s="67"/>
      <c r="M77" s="67"/>
      <c r="N77" s="63"/>
    </row>
    <row r="78" spans="1:14" ht="15.75" customHeight="1" thickBot="1">
      <c r="A78" s="247" t="s">
        <v>7</v>
      </c>
      <c r="B78" s="250" t="s">
        <v>5</v>
      </c>
      <c r="C78" s="348" t="s">
        <v>8</v>
      </c>
      <c r="D78" s="349"/>
      <c r="E78" s="349"/>
      <c r="F78" s="349"/>
      <c r="G78" s="349"/>
      <c r="H78" s="92">
        <f t="shared" ref="H78" si="5">H77+H73+H67</f>
        <v>1707.1</v>
      </c>
      <c r="I78" s="92">
        <f>I77+I73+I67</f>
        <v>255.1</v>
      </c>
      <c r="J78" s="92">
        <f>J77+J73+J67</f>
        <v>112</v>
      </c>
      <c r="K78" s="171"/>
      <c r="L78" s="177"/>
      <c r="M78" s="177"/>
      <c r="N78" s="48"/>
    </row>
    <row r="79" spans="1:14" ht="15.75" customHeight="1" thickBot="1">
      <c r="A79" s="15" t="s">
        <v>7</v>
      </c>
      <c r="B79" s="414" t="s">
        <v>9</v>
      </c>
      <c r="C79" s="415"/>
      <c r="D79" s="415"/>
      <c r="E79" s="415"/>
      <c r="F79" s="415"/>
      <c r="G79" s="415"/>
      <c r="H79" s="37">
        <f t="shared" ref="H79:J79" si="6">SUM(H78)</f>
        <v>1707.1</v>
      </c>
      <c r="I79" s="37">
        <f t="shared" si="6"/>
        <v>255.1</v>
      </c>
      <c r="J79" s="37">
        <f t="shared" si="6"/>
        <v>112</v>
      </c>
      <c r="K79" s="172"/>
      <c r="L79" s="173"/>
      <c r="M79" s="173"/>
      <c r="N79" s="45"/>
    </row>
    <row r="80" spans="1:14" ht="15.75" customHeight="1" thickBot="1">
      <c r="A80" s="9" t="s">
        <v>5</v>
      </c>
      <c r="B80" s="381" t="s">
        <v>17</v>
      </c>
      <c r="C80" s="382"/>
      <c r="D80" s="382"/>
      <c r="E80" s="382"/>
      <c r="F80" s="382"/>
      <c r="G80" s="382"/>
      <c r="H80" s="61">
        <f>SUM(H61,H79)</f>
        <v>2095</v>
      </c>
      <c r="I80" s="61">
        <f>SUM(I61,I79)</f>
        <v>524.70000000000005</v>
      </c>
      <c r="J80" s="61">
        <f>SUM(J61,J79)</f>
        <v>319.39999999999998</v>
      </c>
      <c r="K80" s="174"/>
      <c r="L80" s="175"/>
      <c r="M80" s="175"/>
      <c r="N80" s="46"/>
    </row>
    <row r="81" spans="1:18" s="6" customFormat="1" ht="17.25" customHeight="1">
      <c r="A81" s="438"/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281"/>
      <c r="M81" s="281"/>
      <c r="N81" s="281"/>
    </row>
    <row r="82" spans="1:18" s="7" customFormat="1" ht="14.25" customHeight="1" thickBot="1">
      <c r="A82" s="383" t="s">
        <v>13</v>
      </c>
      <c r="B82" s="383"/>
      <c r="C82" s="383"/>
      <c r="D82" s="383"/>
      <c r="E82" s="383"/>
      <c r="F82" s="383"/>
      <c r="G82" s="383"/>
      <c r="H82" s="243"/>
      <c r="I82" s="243"/>
      <c r="J82" s="243"/>
      <c r="K82" s="1"/>
      <c r="L82" s="1"/>
      <c r="M82" s="1"/>
      <c r="N82" s="1"/>
    </row>
    <row r="83" spans="1:18" ht="76.5" customHeight="1" thickBot="1">
      <c r="A83" s="384" t="s">
        <v>10</v>
      </c>
      <c r="B83" s="385"/>
      <c r="C83" s="385"/>
      <c r="D83" s="385"/>
      <c r="E83" s="385"/>
      <c r="F83" s="385"/>
      <c r="G83" s="386"/>
      <c r="H83" s="244" t="s">
        <v>94</v>
      </c>
      <c r="I83" s="205" t="s">
        <v>72</v>
      </c>
      <c r="J83" s="205" t="s">
        <v>92</v>
      </c>
      <c r="K83" s="6"/>
      <c r="L83" s="6"/>
      <c r="M83" s="6"/>
      <c r="N83" s="6"/>
    </row>
    <row r="84" spans="1:18" ht="14.25" customHeight="1">
      <c r="A84" s="387" t="s">
        <v>14</v>
      </c>
      <c r="B84" s="388"/>
      <c r="C84" s="388"/>
      <c r="D84" s="388"/>
      <c r="E84" s="388"/>
      <c r="F84" s="388"/>
      <c r="G84" s="389"/>
      <c r="H84" s="72">
        <f>H85+H91</f>
        <v>2095</v>
      </c>
      <c r="I84" s="72">
        <f>I85+I91</f>
        <v>524.70000000000005</v>
      </c>
      <c r="J84" s="72">
        <f>J85+J91</f>
        <v>319.39999999999998</v>
      </c>
      <c r="K84" s="6"/>
      <c r="L84" s="6"/>
      <c r="M84" s="6"/>
      <c r="N84" s="6"/>
    </row>
    <row r="85" spans="1:18" s="23" customFormat="1" ht="14.25" customHeight="1">
      <c r="A85" s="405" t="s">
        <v>45</v>
      </c>
      <c r="B85" s="406"/>
      <c r="C85" s="406"/>
      <c r="D85" s="406"/>
      <c r="E85" s="406"/>
      <c r="F85" s="406"/>
      <c r="G85" s="407"/>
      <c r="H85" s="30">
        <f>SUM(H86:H90)</f>
        <v>2035</v>
      </c>
      <c r="I85" s="30">
        <f>SUM(I86:I90)</f>
        <v>524.70000000000005</v>
      </c>
      <c r="J85" s="30">
        <f>SUM(J86:J90)</f>
        <v>319.39999999999998</v>
      </c>
      <c r="K85" s="6"/>
      <c r="L85" s="6"/>
      <c r="M85" s="6"/>
      <c r="N85" s="6"/>
    </row>
    <row r="86" spans="1:18" ht="14.25" customHeight="1">
      <c r="A86" s="408" t="s">
        <v>19</v>
      </c>
      <c r="B86" s="409"/>
      <c r="C86" s="409"/>
      <c r="D86" s="409"/>
      <c r="E86" s="409"/>
      <c r="F86" s="409"/>
      <c r="G86" s="410"/>
      <c r="H86" s="35">
        <f>SUMIF(G13:G80,"SB",H13:H80)</f>
        <v>1262.9000000000001</v>
      </c>
      <c r="I86" s="35">
        <f>SUMIF(G13:G80,"SB",I13:I80)</f>
        <v>455.5</v>
      </c>
      <c r="J86" s="35">
        <f>SUMIF(G13:G80,"SB",J13:J80)</f>
        <v>319.39999999999998</v>
      </c>
      <c r="K86" s="6"/>
      <c r="L86" s="6"/>
      <c r="M86" s="6"/>
      <c r="N86" s="6"/>
    </row>
    <row r="87" spans="1:18" ht="29.25" customHeight="1">
      <c r="A87" s="408" t="s">
        <v>70</v>
      </c>
      <c r="B87" s="409"/>
      <c r="C87" s="409"/>
      <c r="D87" s="409"/>
      <c r="E87" s="409"/>
      <c r="F87" s="409"/>
      <c r="G87" s="410"/>
      <c r="H87" s="35">
        <f>SUMIF(G13:G80,"SB(esA)",H13:H80)</f>
        <v>15.3</v>
      </c>
      <c r="I87" s="35">
        <f>SUMIF(G13:G80,"SB(esA)",I13:I80)</f>
        <v>69.2</v>
      </c>
      <c r="J87" s="35">
        <f>SUMIF(G13:G80,"SB(esA)",J13:J80)</f>
        <v>0</v>
      </c>
      <c r="K87" s="6"/>
      <c r="L87" s="6"/>
      <c r="M87" s="6"/>
      <c r="N87" s="6"/>
    </row>
    <row r="88" spans="1:18" ht="15.75" customHeight="1">
      <c r="A88" s="408" t="s">
        <v>71</v>
      </c>
      <c r="B88" s="409"/>
      <c r="C88" s="409"/>
      <c r="D88" s="409"/>
      <c r="E88" s="409"/>
      <c r="F88" s="409"/>
      <c r="G88" s="410"/>
      <c r="H88" s="35">
        <f>SUMIF(G14:G80,"SB(es)",H14:H80)</f>
        <v>705.8</v>
      </c>
      <c r="I88" s="35">
        <f>SUMIF(G14:G80,"SB(es)",I14:I80)</f>
        <v>0</v>
      </c>
      <c r="J88" s="35">
        <f>SUMIF(G14:G80,"SB(es)",J14:J80)</f>
        <v>0</v>
      </c>
      <c r="L88" s="6"/>
      <c r="M88" s="6"/>
      <c r="N88" s="6"/>
    </row>
    <row r="89" spans="1:18" ht="14.25" customHeight="1">
      <c r="A89" s="411" t="s">
        <v>42</v>
      </c>
      <c r="B89" s="412"/>
      <c r="C89" s="412"/>
      <c r="D89" s="412"/>
      <c r="E89" s="412"/>
      <c r="F89" s="412"/>
      <c r="G89" s="413"/>
      <c r="H89" s="35">
        <f>SUMIF(G14:G80,"SB(VB)",H14:H80)</f>
        <v>51</v>
      </c>
      <c r="I89" s="35">
        <f>SUMIF(G14:G80,"SB(VB)",I14:I80)</f>
        <v>0</v>
      </c>
      <c r="J89" s="35">
        <f>SUMIF(G14:G80,"SB(VB)",J14:J80)</f>
        <v>0</v>
      </c>
      <c r="L89" s="6"/>
      <c r="M89" s="6"/>
      <c r="N89" s="6"/>
    </row>
    <row r="90" spans="1:18" ht="14.25" customHeight="1">
      <c r="A90" s="411" t="s">
        <v>20</v>
      </c>
      <c r="B90" s="412"/>
      <c r="C90" s="412"/>
      <c r="D90" s="412"/>
      <c r="E90" s="412"/>
      <c r="F90" s="412"/>
      <c r="G90" s="413"/>
      <c r="H90" s="35">
        <f>SUMIF(G13:G80,"SB(P)",H13:H80)</f>
        <v>0</v>
      </c>
      <c r="I90" s="35">
        <f>SUMIF(G13:G80,"SB(P)",I13:I80)</f>
        <v>0</v>
      </c>
      <c r="J90" s="35">
        <f>SUMIF(G13:G80,"SB(P)",J13:J80)</f>
        <v>0</v>
      </c>
      <c r="K90" s="11"/>
    </row>
    <row r="91" spans="1:18" ht="15.75" customHeight="1">
      <c r="A91" s="391" t="s">
        <v>67</v>
      </c>
      <c r="B91" s="392"/>
      <c r="C91" s="392"/>
      <c r="D91" s="392"/>
      <c r="E91" s="392"/>
      <c r="F91" s="21"/>
      <c r="G91" s="22"/>
      <c r="H91" s="32">
        <f>SUMIF(G15:G80,"sb(l)",H15:H80)</f>
        <v>60</v>
      </c>
      <c r="I91" s="32">
        <f>SUMIF(G15:G80,"sb(l)",I15:I80)</f>
        <v>0</v>
      </c>
      <c r="J91" s="32">
        <f>SUMIF(G15:G80,"sb(l)",J15:J80)</f>
        <v>0</v>
      </c>
      <c r="K91" s="11"/>
    </row>
    <row r="92" spans="1:18" s="3" customFormat="1" ht="14.25" customHeight="1">
      <c r="A92" s="393" t="s">
        <v>15</v>
      </c>
      <c r="B92" s="394"/>
      <c r="C92" s="394"/>
      <c r="D92" s="394"/>
      <c r="E92" s="394"/>
      <c r="F92" s="394"/>
      <c r="G92" s="395"/>
      <c r="H92" s="73">
        <f>H93+H95+H94</f>
        <v>0</v>
      </c>
      <c r="I92" s="73">
        <f>I93+I95+I94</f>
        <v>0</v>
      </c>
      <c r="J92" s="73">
        <f>J93+J95+J94</f>
        <v>0</v>
      </c>
      <c r="O92" s="2"/>
      <c r="P92" s="2"/>
      <c r="Q92" s="2"/>
      <c r="R92" s="2"/>
    </row>
    <row r="93" spans="1:18" s="3" customFormat="1" ht="14.25" customHeight="1">
      <c r="A93" s="396" t="s">
        <v>21</v>
      </c>
      <c r="B93" s="397"/>
      <c r="C93" s="397"/>
      <c r="D93" s="397"/>
      <c r="E93" s="397"/>
      <c r="F93" s="397"/>
      <c r="G93" s="398"/>
      <c r="H93" s="31">
        <f>SUMIF(G14:G80,"ES",H14:H80)</f>
        <v>0</v>
      </c>
      <c r="I93" s="31">
        <f>SUMIF(G13:G80,"ES",I13:I80)</f>
        <v>0</v>
      </c>
      <c r="J93" s="31">
        <f>SUMIF(G13:G80,"ES",J13:J80)</f>
        <v>0</v>
      </c>
      <c r="O93" s="2"/>
      <c r="P93" s="2"/>
      <c r="Q93" s="2"/>
      <c r="R93" s="2"/>
    </row>
    <row r="94" spans="1:18" s="3" customFormat="1" ht="14.25" customHeight="1">
      <c r="A94" s="399" t="s">
        <v>76</v>
      </c>
      <c r="B94" s="432"/>
      <c r="C94" s="432"/>
      <c r="D94" s="432"/>
      <c r="E94" s="432"/>
      <c r="F94" s="432"/>
      <c r="G94" s="433"/>
      <c r="H94" s="31">
        <f>SUMIF(G15:G80,"LRVB",H15:H80)</f>
        <v>0</v>
      </c>
      <c r="I94" s="132"/>
      <c r="J94" s="132"/>
      <c r="O94" s="2"/>
      <c r="P94" s="2"/>
      <c r="Q94" s="2"/>
      <c r="R94" s="2"/>
    </row>
    <row r="95" spans="1:18" s="3" customFormat="1" ht="16.5" customHeight="1">
      <c r="A95" s="396" t="s">
        <v>55</v>
      </c>
      <c r="B95" s="397"/>
      <c r="C95" s="397"/>
      <c r="D95" s="397"/>
      <c r="E95" s="397"/>
      <c r="F95" s="397"/>
      <c r="G95" s="398"/>
      <c r="H95" s="35">
        <f>SUMIF(G13:G80,"Kt",H13:H80)</f>
        <v>0</v>
      </c>
      <c r="I95" s="35">
        <f>SUMIF(G13:G80,"Kt",I13:I80)</f>
        <v>0</v>
      </c>
      <c r="J95" s="35">
        <f>SUMIF(G13:G80,"Kt",J13:J80)</f>
        <v>0</v>
      </c>
    </row>
    <row r="96" spans="1:18" s="3" customFormat="1" ht="18" customHeight="1" thickBot="1">
      <c r="A96" s="402" t="s">
        <v>16</v>
      </c>
      <c r="B96" s="403"/>
      <c r="C96" s="403"/>
      <c r="D96" s="403"/>
      <c r="E96" s="403"/>
      <c r="F96" s="403"/>
      <c r="G96" s="404"/>
      <c r="H96" s="74">
        <f>SUM(H84,H92)</f>
        <v>2095</v>
      </c>
      <c r="I96" s="74">
        <f>SUM(I84,I92)</f>
        <v>524.70000000000005</v>
      </c>
      <c r="J96" s="74">
        <f>SUM(J84,J92)</f>
        <v>319.39999999999998</v>
      </c>
    </row>
    <row r="97" spans="4:11" s="3" customFormat="1">
      <c r="D97" s="6"/>
      <c r="E97" s="6"/>
      <c r="F97" s="136"/>
      <c r="G97" s="137"/>
      <c r="H97" s="6"/>
      <c r="I97" s="6"/>
      <c r="J97" s="6"/>
      <c r="K97" s="6"/>
    </row>
    <row r="98" spans="4:11" s="3" customFormat="1">
      <c r="D98" s="6"/>
      <c r="E98" s="6"/>
      <c r="F98" s="136"/>
      <c r="G98" s="137"/>
      <c r="H98" s="160"/>
      <c r="I98" s="6"/>
      <c r="J98" s="6"/>
      <c r="K98" s="6"/>
    </row>
    <row r="99" spans="4:11" s="3" customFormat="1">
      <c r="D99" s="6"/>
      <c r="E99" s="6"/>
      <c r="F99" s="136"/>
      <c r="G99" s="137"/>
      <c r="H99" s="160"/>
      <c r="I99" s="6"/>
      <c r="J99" s="6"/>
      <c r="K99" s="6"/>
    </row>
    <row r="100" spans="4:11" s="3" customFormat="1">
      <c r="F100" s="4"/>
      <c r="G100" s="242"/>
    </row>
  </sheetData>
  <mergeCells count="104">
    <mergeCell ref="B12:N12"/>
    <mergeCell ref="C13:K13"/>
    <mergeCell ref="A14:A18"/>
    <mergeCell ref="B14:B18"/>
    <mergeCell ref="C14:C18"/>
    <mergeCell ref="D14:D18"/>
    <mergeCell ref="E14:E18"/>
    <mergeCell ref="F14:F18"/>
    <mergeCell ref="J7:J9"/>
    <mergeCell ref="K7:N7"/>
    <mergeCell ref="K8:K9"/>
    <mergeCell ref="L8:N8"/>
    <mergeCell ref="A10:K10"/>
    <mergeCell ref="A11:K11"/>
    <mergeCell ref="F7:F9"/>
    <mergeCell ref="G7:G9"/>
    <mergeCell ref="H7:H9"/>
    <mergeCell ref="I7:I9"/>
    <mergeCell ref="A7:A9"/>
    <mergeCell ref="B7:B9"/>
    <mergeCell ref="C7:C9"/>
    <mergeCell ref="D7:D9"/>
    <mergeCell ref="E7:E9"/>
    <mergeCell ref="D29:D31"/>
    <mergeCell ref="A32:A36"/>
    <mergeCell ref="B32:B36"/>
    <mergeCell ref="C32:C36"/>
    <mergeCell ref="D32:D36"/>
    <mergeCell ref="F19:F22"/>
    <mergeCell ref="C23:G23"/>
    <mergeCell ref="C24:K24"/>
    <mergeCell ref="D25:D26"/>
    <mergeCell ref="E25:E28"/>
    <mergeCell ref="F25:F28"/>
    <mergeCell ref="D27:D28"/>
    <mergeCell ref="A19:A22"/>
    <mergeCell ref="B19:B22"/>
    <mergeCell ref="C19:C22"/>
    <mergeCell ref="D19:D22"/>
    <mergeCell ref="E19:E22"/>
    <mergeCell ref="D56:D58"/>
    <mergeCell ref="K57:K58"/>
    <mergeCell ref="D49:D50"/>
    <mergeCell ref="K51:K52"/>
    <mergeCell ref="D53:D55"/>
    <mergeCell ref="K54:K55"/>
    <mergeCell ref="I32:I36"/>
    <mergeCell ref="J32:J36"/>
    <mergeCell ref="D37:D39"/>
    <mergeCell ref="D41:D43"/>
    <mergeCell ref="E41:E43"/>
    <mergeCell ref="E32:E36"/>
    <mergeCell ref="F32:F36"/>
    <mergeCell ref="G32:G36"/>
    <mergeCell ref="H32:H36"/>
    <mergeCell ref="D45:D48"/>
    <mergeCell ref="E45:E48"/>
    <mergeCell ref="C60:G60"/>
    <mergeCell ref="B61:G61"/>
    <mergeCell ref="B62:K62"/>
    <mergeCell ref="C63:K63"/>
    <mergeCell ref="A64:A67"/>
    <mergeCell ref="B64:B67"/>
    <mergeCell ref="C64:C67"/>
    <mergeCell ref="D64:D66"/>
    <mergeCell ref="F64:F67"/>
    <mergeCell ref="K65:K66"/>
    <mergeCell ref="B79:G79"/>
    <mergeCell ref="B80:G80"/>
    <mergeCell ref="E69:E73"/>
    <mergeCell ref="A74:A77"/>
    <mergeCell ref="B74:B77"/>
    <mergeCell ref="C74:C77"/>
    <mergeCell ref="D74:D76"/>
    <mergeCell ref="E65:E67"/>
    <mergeCell ref="A68:A73"/>
    <mergeCell ref="B68:B73"/>
    <mergeCell ref="C68:C73"/>
    <mergeCell ref="D68:D73"/>
    <mergeCell ref="F68:F73"/>
    <mergeCell ref="A92:G92"/>
    <mergeCell ref="A93:G93"/>
    <mergeCell ref="A94:G94"/>
    <mergeCell ref="A95:G95"/>
    <mergeCell ref="A96:G96"/>
    <mergeCell ref="K1:N1"/>
    <mergeCell ref="D3:K3"/>
    <mergeCell ref="A4:K4"/>
    <mergeCell ref="A5:K5"/>
    <mergeCell ref="M6:N6"/>
    <mergeCell ref="A86:G86"/>
    <mergeCell ref="A87:G87"/>
    <mergeCell ref="A88:G88"/>
    <mergeCell ref="A89:G89"/>
    <mergeCell ref="A90:G90"/>
    <mergeCell ref="A91:E91"/>
    <mergeCell ref="A81:K81"/>
    <mergeCell ref="A82:G82"/>
    <mergeCell ref="A83:G83"/>
    <mergeCell ref="A84:G84"/>
    <mergeCell ref="A85:G85"/>
    <mergeCell ref="F74:F77"/>
    <mergeCell ref="E75:E77"/>
    <mergeCell ref="C78:G78"/>
  </mergeCells>
  <printOptions horizontalCentered="1"/>
  <pageMargins left="0.78740157480314965" right="0.39370078740157483" top="0.39370078740157483" bottom="0.39370078740157483" header="0" footer="0"/>
  <pageSetup paperSize="9" scale="69" orientation="portrait" r:id="rId1"/>
  <headerFooter alignWithMargins="0"/>
  <rowBreaks count="1" manualBreakCount="1">
    <brk id="50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 programa</vt:lpstr>
      <vt:lpstr>'2 programa'!Print_Area</vt:lpstr>
      <vt:lpstr>'2 programa'!Print_Titles</vt:lpstr>
    </vt:vector>
  </TitlesOfParts>
  <Company>valdyba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A.Cepiene</dc:creator>
  <cp:lastModifiedBy>Audra Cepiene</cp:lastModifiedBy>
  <cp:lastPrinted>2018-12-14T06:36:42Z</cp:lastPrinted>
  <dcterms:created xsi:type="dcterms:W3CDTF">2007-07-27T10:32:34Z</dcterms:created>
  <dcterms:modified xsi:type="dcterms:W3CDTF">2018-12-19T11:52:06Z</dcterms:modified>
</cp:coreProperties>
</file>