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buteniene\Downloads\"/>
    </mc:Choice>
  </mc:AlternateContent>
  <bookViews>
    <workbookView xWindow="960" yWindow="-75" windowWidth="19440" windowHeight="10740" activeTab="4"/>
  </bookViews>
  <sheets>
    <sheet name="1 pr. pajamos " sheetId="9" r:id="rId1"/>
    <sheet name="1 pr. asignavimai" sheetId="10" r:id="rId2"/>
    <sheet name="2 pr." sheetId="5" r:id="rId3"/>
    <sheet name="3 pr." sheetId="15" r:id="rId4"/>
    <sheet name="4 pr." sheetId="14" r:id="rId5"/>
  </sheets>
  <definedNames>
    <definedName name="_xlnm._FilterDatabase" localSheetId="1" hidden="1">'1 pr. asignavimai'!$B$2:$B$154</definedName>
    <definedName name="_xlnm._FilterDatabase" localSheetId="2" hidden="1">'2 pr.'!$C$2:$C$67</definedName>
    <definedName name="_xlnm._FilterDatabase" localSheetId="4" hidden="1">'4 pr.'!$B$2:$B$134</definedName>
    <definedName name="_xlnm.Print_Titles" localSheetId="1">'1 pr. asignavimai'!$3:$7</definedName>
    <definedName name="_xlnm.Print_Titles" localSheetId="0">'1 pr. pajamos '!$12:$13</definedName>
    <definedName name="_xlnm.Print_Titles" localSheetId="2">'2 pr.'!$14:$18</definedName>
    <definedName name="_xlnm.Print_Titles" localSheetId="4">'4 pr.'!$12:$16</definedName>
  </definedNames>
  <calcPr calcId="162913" fullPrecision="0"/>
</workbook>
</file>

<file path=xl/calcChain.xml><?xml version="1.0" encoding="utf-8"?>
<calcChain xmlns="http://schemas.openxmlformats.org/spreadsheetml/2006/main">
  <c r="N133" i="14" l="1"/>
  <c r="M133" i="14"/>
  <c r="L133" i="14"/>
  <c r="K133" i="14"/>
  <c r="G133" i="14"/>
  <c r="N132" i="14"/>
  <c r="M132" i="14"/>
  <c r="L132" i="14"/>
  <c r="K132" i="14"/>
  <c r="G132" i="14"/>
  <c r="N131" i="14"/>
  <c r="M131" i="14"/>
  <c r="M130" i="14" s="1"/>
  <c r="L131" i="14"/>
  <c r="L130" i="14" s="1"/>
  <c r="G131" i="14"/>
  <c r="K131" i="14" s="1"/>
  <c r="K130" i="14" s="1"/>
  <c r="N130" i="14"/>
  <c r="J130" i="14"/>
  <c r="I130" i="14"/>
  <c r="H130" i="14"/>
  <c r="G130" i="14"/>
  <c r="N129" i="14"/>
  <c r="N126" i="14" s="1"/>
  <c r="M129" i="14"/>
  <c r="M126" i="14" s="1"/>
  <c r="L129" i="14"/>
  <c r="G129" i="14"/>
  <c r="G126" i="14" s="1"/>
  <c r="N128" i="14"/>
  <c r="M128" i="14"/>
  <c r="L128" i="14"/>
  <c r="G128" i="14"/>
  <c r="K128" i="14" s="1"/>
  <c r="N127" i="14"/>
  <c r="M127" i="14"/>
  <c r="L127" i="14"/>
  <c r="K127" i="14"/>
  <c r="G127" i="14"/>
  <c r="L126" i="14"/>
  <c r="J126" i="14"/>
  <c r="I126" i="14"/>
  <c r="H126" i="14"/>
  <c r="N125" i="14"/>
  <c r="M125" i="14"/>
  <c r="L125" i="14"/>
  <c r="G125" i="14"/>
  <c r="K125" i="14" s="1"/>
  <c r="N124" i="14"/>
  <c r="M124" i="14"/>
  <c r="L124" i="14"/>
  <c r="G124" i="14"/>
  <c r="K124" i="14" s="1"/>
  <c r="N123" i="14"/>
  <c r="M123" i="14"/>
  <c r="L123" i="14"/>
  <c r="G123" i="14"/>
  <c r="K123" i="14" s="1"/>
  <c r="N122" i="14"/>
  <c r="M122" i="14"/>
  <c r="L122" i="14"/>
  <c r="K122" i="14"/>
  <c r="G122" i="14"/>
  <c r="N121" i="14"/>
  <c r="M121" i="14"/>
  <c r="L121" i="14"/>
  <c r="G121" i="14"/>
  <c r="K121" i="14" s="1"/>
  <c r="N120" i="14"/>
  <c r="M120" i="14"/>
  <c r="L120" i="14"/>
  <c r="G120" i="14"/>
  <c r="K120" i="14" s="1"/>
  <c r="N119" i="14"/>
  <c r="M119" i="14"/>
  <c r="L119" i="14"/>
  <c r="G119" i="14"/>
  <c r="K119" i="14" s="1"/>
  <c r="N118" i="14"/>
  <c r="M118" i="14"/>
  <c r="L118" i="14"/>
  <c r="K118" i="14"/>
  <c r="G118" i="14"/>
  <c r="N117" i="14"/>
  <c r="M117" i="14"/>
  <c r="L117" i="14"/>
  <c r="G117" i="14"/>
  <c r="K117" i="14" s="1"/>
  <c r="N116" i="14"/>
  <c r="M116" i="14"/>
  <c r="L116" i="14"/>
  <c r="G116" i="14"/>
  <c r="K116" i="14" s="1"/>
  <c r="N115" i="14"/>
  <c r="M115" i="14"/>
  <c r="L115" i="14"/>
  <c r="G115" i="14"/>
  <c r="K115" i="14" s="1"/>
  <c r="N114" i="14"/>
  <c r="M114" i="14"/>
  <c r="L114" i="14"/>
  <c r="K114" i="14"/>
  <c r="G114" i="14"/>
  <c r="N113" i="14"/>
  <c r="M113" i="14"/>
  <c r="L113" i="14"/>
  <c r="L112" i="14" s="1"/>
  <c r="G113" i="14"/>
  <c r="K113" i="14" s="1"/>
  <c r="N112" i="14"/>
  <c r="M112" i="14"/>
  <c r="J112" i="14"/>
  <c r="I112" i="14"/>
  <c r="H112" i="14"/>
  <c r="N111" i="14"/>
  <c r="M111" i="14"/>
  <c r="M110" i="14" s="1"/>
  <c r="L111" i="14"/>
  <c r="G111" i="14"/>
  <c r="K111" i="14" s="1"/>
  <c r="K110" i="14" s="1"/>
  <c r="N110" i="14"/>
  <c r="L110" i="14"/>
  <c r="J110" i="14"/>
  <c r="I110" i="14"/>
  <c r="H110" i="14"/>
  <c r="G110" i="14"/>
  <c r="N109" i="14"/>
  <c r="M109" i="14"/>
  <c r="L109" i="14"/>
  <c r="G109" i="14"/>
  <c r="K109" i="14" s="1"/>
  <c r="N108" i="14"/>
  <c r="M108" i="14"/>
  <c r="L108" i="14"/>
  <c r="K108" i="14"/>
  <c r="G108" i="14"/>
  <c r="N107" i="14"/>
  <c r="M107" i="14"/>
  <c r="L107" i="14"/>
  <c r="G107" i="14"/>
  <c r="K107" i="14" s="1"/>
  <c r="N106" i="14"/>
  <c r="M106" i="14"/>
  <c r="L106" i="14"/>
  <c r="G106" i="14"/>
  <c r="K106" i="14" s="1"/>
  <c r="N105" i="14"/>
  <c r="M105" i="14"/>
  <c r="L105" i="14"/>
  <c r="G105" i="14"/>
  <c r="K105" i="14" s="1"/>
  <c r="N104" i="14"/>
  <c r="M104" i="14"/>
  <c r="L104" i="14"/>
  <c r="K104" i="14"/>
  <c r="G104" i="14"/>
  <c r="N103" i="14"/>
  <c r="M103" i="14"/>
  <c r="L103" i="14"/>
  <c r="G103" i="14"/>
  <c r="K103" i="14" s="1"/>
  <c r="N102" i="14"/>
  <c r="M102" i="14"/>
  <c r="H102" i="14"/>
  <c r="L102" i="14" s="1"/>
  <c r="G102" i="14"/>
  <c r="K102" i="14" s="1"/>
  <c r="M101" i="14"/>
  <c r="L101" i="14"/>
  <c r="K101" i="14"/>
  <c r="J101" i="14"/>
  <c r="N101" i="14" s="1"/>
  <c r="G101" i="14"/>
  <c r="N100" i="14"/>
  <c r="M100" i="14"/>
  <c r="L100" i="14"/>
  <c r="G100" i="14"/>
  <c r="K100" i="14" s="1"/>
  <c r="N99" i="14"/>
  <c r="M99" i="14"/>
  <c r="L99" i="14"/>
  <c r="G99" i="14"/>
  <c r="G96" i="14" s="1"/>
  <c r="N98" i="14"/>
  <c r="M98" i="14"/>
  <c r="L98" i="14"/>
  <c r="K98" i="14"/>
  <c r="G98" i="14"/>
  <c r="N97" i="14"/>
  <c r="M97" i="14"/>
  <c r="L97" i="14"/>
  <c r="G97" i="14"/>
  <c r="K97" i="14" s="1"/>
  <c r="M96" i="14"/>
  <c r="J96" i="14"/>
  <c r="I96" i="14"/>
  <c r="I88" i="14" s="1"/>
  <c r="I134" i="14" s="1"/>
  <c r="N95" i="14"/>
  <c r="M95" i="14"/>
  <c r="L95" i="14"/>
  <c r="G95" i="14"/>
  <c r="K95" i="14" s="1"/>
  <c r="N94" i="14"/>
  <c r="M94" i="14"/>
  <c r="L94" i="14"/>
  <c r="G94" i="14"/>
  <c r="K94" i="14" s="1"/>
  <c r="N93" i="14"/>
  <c r="M93" i="14"/>
  <c r="L93" i="14"/>
  <c r="K93" i="14"/>
  <c r="G93" i="14"/>
  <c r="N92" i="14"/>
  <c r="M92" i="14"/>
  <c r="L92" i="14"/>
  <c r="G92" i="14"/>
  <c r="K92" i="14" s="1"/>
  <c r="N91" i="14"/>
  <c r="M91" i="14"/>
  <c r="M89" i="14" s="1"/>
  <c r="M88" i="14" s="1"/>
  <c r="M134" i="14" s="1"/>
  <c r="L91" i="14"/>
  <c r="G91" i="14"/>
  <c r="K91" i="14" s="1"/>
  <c r="M90" i="14"/>
  <c r="L90" i="14"/>
  <c r="J90" i="14"/>
  <c r="G90" i="14" s="1"/>
  <c r="L89" i="14"/>
  <c r="I89" i="14"/>
  <c r="H89" i="14"/>
  <c r="K112" i="14" l="1"/>
  <c r="K96" i="14"/>
  <c r="N96" i="14"/>
  <c r="G89" i="14"/>
  <c r="K90" i="14"/>
  <c r="K89" i="14" s="1"/>
  <c r="L96" i="14"/>
  <c r="L88" i="14" s="1"/>
  <c r="L134" i="14" s="1"/>
  <c r="N90" i="14"/>
  <c r="N89" i="14" s="1"/>
  <c r="N88" i="14" s="1"/>
  <c r="N134" i="14" s="1"/>
  <c r="K99" i="14"/>
  <c r="J89" i="14"/>
  <c r="J88" i="14" s="1"/>
  <c r="J134" i="14" s="1"/>
  <c r="G112" i="14"/>
  <c r="K129" i="14"/>
  <c r="K126" i="14" s="1"/>
  <c r="H96" i="14"/>
  <c r="H88" i="14" s="1"/>
  <c r="H134" i="14" s="1"/>
  <c r="A101" i="10"/>
  <c r="A102" i="10"/>
  <c r="A103" i="10" s="1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K88" i="14" l="1"/>
  <c r="K134" i="14" s="1"/>
  <c r="G88" i="14"/>
  <c r="G134" i="14" s="1"/>
  <c r="A104" i="10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E17" i="15"/>
  <c r="E16" i="15"/>
  <c r="E15" i="15" s="1"/>
  <c r="E18" i="15" s="1"/>
  <c r="D15" i="15"/>
  <c r="D18" i="15" s="1"/>
  <c r="C15" i="15"/>
  <c r="C18" i="15" s="1"/>
  <c r="A9" i="10" l="1"/>
  <c r="A115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</calcChain>
</file>

<file path=xl/sharedStrings.xml><?xml version="1.0" encoding="utf-8"?>
<sst xmlns="http://schemas.openxmlformats.org/spreadsheetml/2006/main" count="548" uniqueCount="255">
  <si>
    <t>Eil. Nr.</t>
  </si>
  <si>
    <t>Iš viso</t>
  </si>
  <si>
    <t>iš jų: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</si>
  <si>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</si>
  <si>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</si>
  <si>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</si>
  <si>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</si>
  <si>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</si>
  <si>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</si>
  <si>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</si>
  <si>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</si>
  <si>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</si>
  <si>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</si>
  <si>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</si>
  <si>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</si>
  <si>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</si>
  <si>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</si>
  <si>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</si>
  <si>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</si>
  <si>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</si>
  <si>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</si>
  <si>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</si>
  <si>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 xml:space="preserve">Socialinės paslaugos </t>
  </si>
  <si>
    <t>Socialinėms išmokoms ir kompensacijoms skaičiuoti ir mokėti</t>
  </si>
  <si>
    <t>Socialinė parama mokiniams</t>
  </si>
  <si>
    <t>socialinės apsaugos</t>
  </si>
  <si>
    <t>Savivaldybių mokykloms (klasėms), turinčioms specialiųjų ugdymosi poreikio mokinių, finansuoti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</si>
  <si>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</si>
  <si>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</si>
  <si>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</si>
  <si>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</si>
  <si>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</si>
  <si>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</si>
  <si>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</si>
  <si>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</si>
  <si>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</si>
  <si>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</si>
  <si>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</si>
  <si>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</si>
  <si>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</si>
  <si>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</si>
  <si>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</si>
  <si>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</si>
  <si>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</si>
  <si>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</si>
  <si>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</si>
  <si>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</si>
  <si>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</si>
  <si>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</si>
  <si>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t>Investicijų ir ekonomikos departamentas</t>
  </si>
  <si>
    <t>Savivaldybės valdymo  programa (savivaldybės biudžeto lėšos)</t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</si>
  <si>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</si>
  <si>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</si>
  <si>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</si>
  <si>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</si>
  <si>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</si>
  <si>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</si>
  <si>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</si>
  <si>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</si>
  <si>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</si>
  <si>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</si>
  <si>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</si>
  <si>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</si>
  <si>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</si>
  <si>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</si>
  <si>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</si>
  <si>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</si>
  <si>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</si>
  <si>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</si>
  <si>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</si>
  <si>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</si>
  <si>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</si>
  <si>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</si>
  <si>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</si>
  <si>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</si>
  <si>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</si>
  <si>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</si>
  <si>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</si>
  <si>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</si>
  <si>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</si>
  <si>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</si>
  <si>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</si>
  <si>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</si>
  <si>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 xml:space="preserve">                       Klaipėdos miesto savivaldybės tarybos</t>
  </si>
  <si>
    <t xml:space="preserve">                       2 priedas</t>
  </si>
  <si>
    <t>Programos pavadinimas</t>
  </si>
  <si>
    <t>Asignavimų valdytojas</t>
  </si>
  <si>
    <t>Smulkiojo ir vidutinio verslo plėtros programa</t>
  </si>
  <si>
    <t>Susisiekimo sistemos priežiūros ir plėtros programa</t>
  </si>
  <si>
    <t xml:space="preserve">                                                            Klaipėdos miesto savivaldybės tarybos</t>
  </si>
  <si>
    <t xml:space="preserve">                                                            1 priedas</t>
  </si>
  <si>
    <t>Klaipėdos miesto savivaldybės tarybos</t>
  </si>
  <si>
    <t>14.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</si>
  <si>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</si>
  <si>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</si>
  <si>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</si>
  <si>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</si>
  <si>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</si>
  <si>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</si>
  <si>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5.</t>
  </si>
  <si>
    <t>6.</t>
  </si>
  <si>
    <t>7.</t>
  </si>
  <si>
    <t>9.</t>
  </si>
  <si>
    <t>Jaunimo politikos plėtros programa</t>
  </si>
  <si>
    <t>10.</t>
  </si>
  <si>
    <t>11.</t>
  </si>
  <si>
    <t>12.</t>
  </si>
  <si>
    <t>8.</t>
  </si>
  <si>
    <t>Gyvenamosios vietos deklaravimo ir gyvenamosios vietos neturinčių asmenų apskaitos duomenų tvarkymas</t>
  </si>
  <si>
    <t xml:space="preserve">Aplinkos apsaugos programa (savivaldybės biudžeto lėšos) </t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</si>
  <si>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</si>
  <si>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</si>
  <si>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</si>
  <si>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</si>
  <si>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</si>
  <si>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</si>
  <si>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>Iš viso:</t>
  </si>
  <si>
    <t xml:space="preserve">        Tūkst. Eur</t>
  </si>
  <si>
    <t>1. Asignavimų valdytojų pajamų įmokų likučio metų pradžioje lėšos</t>
  </si>
  <si>
    <t xml:space="preserve">Ugdymo ir kultūros departamentas </t>
  </si>
  <si>
    <t>2. Tikslinės paskirties lėšų likučio metų pradžioje lėšos</t>
  </si>
  <si>
    <t>2.1. Aplinkos apsaugos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</si>
  <si>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</si>
  <si>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 xml:space="preserve">Miesto urbanistinio planavimo programa </t>
  </si>
  <si>
    <t>2.2. Visuomenės sveikatos rėmimo specialiosios programos lėšų likučio metų pradžioje lėšos</t>
  </si>
  <si>
    <t>3. Savivaldybės biudžeto lėšų likučio metų pradžioje lėšos</t>
  </si>
  <si>
    <t>Miesto infrastruktūros objektų priežiūros ir modernizavimo programa</t>
  </si>
  <si>
    <t>Kitos neišvardytos pajamos</t>
  </si>
  <si>
    <t>Finansavimo šaltinis / asignavimų valdytojas / programos pavadinimas</t>
  </si>
  <si>
    <t>Neveiksnių asmenų būklės peržiūrėjimui užtikrinti</t>
  </si>
  <si>
    <t xml:space="preserve">Savivaldybės valdymo  programa  </t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</si>
  <si>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</si>
  <si>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</si>
  <si>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</si>
  <si>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>Subalansuoto turizmo skatinimo ir vystymo programa  (savivaldybės biudžeto lėšos)</t>
  </si>
  <si>
    <t xml:space="preserve">Subalansuoto turizmo skatinimo ir vystymo programa </t>
  </si>
  <si>
    <t xml:space="preserve">Socialinės atskirties mažinimo programa </t>
  </si>
  <si>
    <t>iš jų kreditiniam įsiskolinimui dengti</t>
  </si>
  <si>
    <t>13.</t>
  </si>
  <si>
    <t>4.</t>
  </si>
  <si>
    <t>Pajamos už ilgalaikio ir trumpalaikio materialiojo turto nuomą</t>
  </si>
  <si>
    <t>Žemės realizavimo pajamos</t>
  </si>
  <si>
    <t>Pastatų ir statinių realizavimo pajamos</t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</si>
  <si>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</si>
  <si>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</si>
  <si>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</si>
  <si>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 xml:space="preserve">2.6. Vietinės rinkliavos už leidimo prekiauti ar teikti paslaugas miesto viešosiose vietose išdavimą lėšų  likučio metų pradžioje lėšos </t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</si>
  <si>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</si>
  <si>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</si>
  <si>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</si>
  <si>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</si>
  <si>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</si>
  <si>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Europos Sąjungos finansinės paramos ir bendrojo finansavimo lėšos </t>
  </si>
  <si>
    <t>Susisiekimo sistemos priežiūros ir plėtros programa (savivaldybės biudžeto lėšos)</t>
  </si>
  <si>
    <t>Sveikatos apsaugos programa (Europos Sąjungos finansinės paramos ir bendrojo finansavimo lėšos)</t>
  </si>
  <si>
    <t>Socialinės atskirties mažinimo programa (Europos Sąjungos finansinės paramos ir bendrojo finansavimo lėšos)</t>
  </si>
  <si>
    <t>Ugdymo proceso užtikrinimo programa (Europos Sąjungos finansinės paramos ir bendrojo finansavimo lėšos)</t>
  </si>
  <si>
    <t>Kūno kultūros ir sporto plėtros programa (Europos Sąjungos finansinės paramos ir bendrojo finansavimo lėšos)</t>
  </si>
  <si>
    <t>Kultūros plėtros programa (Europos Sąjungos finansinės paramos ir bendrojo finansavimo lėšos)</t>
  </si>
  <si>
    <t>Susisiekimo sistemos priežiūros ir plėtros programa (Europos Sąjungos finansinės paramos ir bendrojo finansavimo lėšos)</t>
  </si>
  <si>
    <t>Aplinkos apsaugos programa (Europos Sąjungos finansinės paramos ir bendrojo finansavimo lėšos)</t>
  </si>
  <si>
    <t>Subalansuoto turizmo skatinimo ir vystymo programa  (Europos Sąjungos finansinės paramos ir bendrojo finansavimo lėšos)</t>
  </si>
  <si>
    <t>4 priedas</t>
  </si>
  <si>
    <t xml:space="preserve">ASIGNAVIMAI IŠ APYVARTINIŲ LĖŠŲ 2019 M. SAUSIO 1 D. LIKUČIO </t>
  </si>
  <si>
    <t>KLAIPĖDOS MIESTO SAVIVALDYBĖS 2019 METŲ BIUDŽETAS</t>
  </si>
  <si>
    <t>MOKESČIAI (2+...+6)</t>
  </si>
  <si>
    <t>Ugdymo reikmėms finansuoti</t>
  </si>
  <si>
    <t>švietimo (be ugdymo reikmėms finansuoti)</t>
  </si>
  <si>
    <t>Savivaldybės erdvinių duomenų rinkinių tvarkymas</t>
  </si>
  <si>
    <t>Ugdymo proceso užtikrinimo programa (specialios tikslinės dotacijos ugdymo reikmėms finansuoti lėšos)</t>
  </si>
  <si>
    <t>Pajamos iš baudų, konfiskuoto turto ir kitų netesybų</t>
  </si>
  <si>
    <t xml:space="preserve">Užtikrinti savižudybių prevencijos priemonių įgyvendinimą 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</si>
  <si>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</si>
  <si>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</si>
  <si>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</si>
  <si>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</si>
  <si>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 xml:space="preserve">(savivaldybės biudžeto lėšos) </t>
    </r>
  </si>
  <si>
    <r>
      <t>Socialinės atskirties mažinimo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</si>
  <si>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Sveikatos apsaugos programa 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</si>
  <si>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</si>
  <si>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</si>
  <si>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</si>
  <si>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Ugdymo proceso užtikrinimo programa (paskolų lėšos)</t>
  </si>
  <si>
    <r>
      <t xml:space="preserve">Sveikatos apsaugos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</si>
  <si>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</si>
  <si>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</si>
  <si>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r>
      <t>Kultūros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</si>
  <si>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</si>
  <si>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t>2.4. Vietinės rinkliavos už naudojimąsi nustatytomis mokamomis vietomis automobiliams statyti Klaipėdos mieste lėšų likučio metų pradžioje lėšos</t>
  </si>
  <si>
    <t xml:space="preserve">2.5. Vietinės rinkliavos už leidimo atlikti kasinėjimo darbus Savivaldybės viešojo naudojimo teritorijoje lėšų  likučio metų pradžioje lėšos </t>
  </si>
  <si>
    <t>2.7. Už žemės pardavimą gautų lėšų likučio metų pradžioje lėšos</t>
  </si>
  <si>
    <t>2.8. Už privatizuotus butus gautų lėšų likučio metų pradžioje lėšos</t>
  </si>
  <si>
    <t>Kultūros plėtros programa</t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</si>
  <si>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</t>
    </r>
  </si>
  <si>
    <t>Miesto infrastruktūros objektų priežiūros ir modernizavimo programa (Europos Sąjungos finansinės paramos ir bendrojo finansavimo lėšos)</t>
  </si>
  <si>
    <t xml:space="preserve">Dotacija neformaliajam vaikų švietimui  </t>
  </si>
  <si>
    <t>Ugdymo proceso užtikrinimo programa (dotacijos neformaliajam vaikų švietimui  lėšos)</t>
  </si>
  <si>
    <r>
      <rPr>
        <b/>
        <sz val="12"/>
        <rFont val="Times New Roman"/>
        <family val="1"/>
        <charset val="186"/>
      </rP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</si>
  <si>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Ugdymo proceso užtikrinimo programa (dotacijos  atsinaujinančių energijos šaltinių įdiegimui lėšos)</t>
  </si>
  <si>
    <t>Dotacija atsinaujinančių energijos šaltinių įdiegimui (ilgalaikiam materialiajam ir nematerialiajam turtui įsigyti)</t>
  </si>
  <si>
    <t>DOTACIJOS (8+9+37)</t>
  </si>
  <si>
    <t>Valstybinėms (valstybės perduotoms savivaldybėms) funkcijoms atlikti (11+...+31)</t>
  </si>
  <si>
    <t>Savivaldybėms perduotoms įstaigoms išlaikyti (34+35)</t>
  </si>
  <si>
    <t>paskoloms grąžinti</t>
  </si>
  <si>
    <t>15.</t>
  </si>
  <si>
    <t>16.</t>
  </si>
  <si>
    <t>17.</t>
  </si>
  <si>
    <t>Iš viso asignavimų (14-16):</t>
  </si>
  <si>
    <t>Iš viso išlaidų</t>
  </si>
  <si>
    <t xml:space="preserve">2.9. Europos Sąjungos finansinės paramos  ir bendrojo finansavimo lėšų likučio metų pradžioje lėšos </t>
  </si>
  <si>
    <t>Specialios tikslinės dotacijos (10+32+33+36)</t>
  </si>
  <si>
    <t>Dotacija asbesto turinčių gaminių atliekų surinkimui apvažiavimo būdu, transportavimui ir saugiam šalinimui finansuoti</t>
  </si>
  <si>
    <t>Aplinkos apsaugos programa (dotacijos asbesto turinčių gaminių atliekų surinkimui apvažiavimo būdu, transportavimui ir saugiam šalinimui finansuoti  lėšos)</t>
  </si>
  <si>
    <t xml:space="preserve">                                                            2019 m. vasario 21 d. sprendimo Nr. T2-37</t>
  </si>
  <si>
    <t xml:space="preserve">                       2019 m. vasario 21 d. sprendimo Nr. T2-37</t>
  </si>
  <si>
    <t>2019 m. vasario 21 d. sprendimo Nr. T2-37</t>
  </si>
  <si>
    <t xml:space="preserve">                                                                                   Lyginamasis variantas</t>
  </si>
  <si>
    <t>Lyginamasis variantas</t>
  </si>
  <si>
    <t>(Klaipėdos miesto savivaldybės tarybos</t>
  </si>
  <si>
    <t xml:space="preserve">2019 m.                   d. </t>
  </si>
  <si>
    <t>sprendimo Nr. T2-    redakcija)</t>
  </si>
  <si>
    <t>Patvirtinta</t>
  </si>
  <si>
    <t xml:space="preserve">                                                            (Klaipėdos miesto savivaldybės tarybos</t>
  </si>
  <si>
    <t xml:space="preserve">                                                            2019 m.                   d. </t>
  </si>
  <si>
    <t xml:space="preserve">                                                            sprendimo Nr. T2-    redakcija)</t>
  </si>
  <si>
    <t xml:space="preserve">                       (Klaipėdos miesto savivaldybės tarybos</t>
  </si>
  <si>
    <t xml:space="preserve">                       sprendimo Nr. T2-    redakcija)</t>
  </si>
  <si>
    <t xml:space="preserve">                       2019 m.                   d. </t>
  </si>
  <si>
    <t>Dotacija tarpinstitucinio bendradarbiavimo koordinatorių pareigybėms išlaikyti</t>
  </si>
  <si>
    <t>Dotacija vietinės reikšmės keliams tiesti, taisyti (remontuoti), rekonstruoti, prižiūrėti, saugaus eismo sąlygoms užtikrinti, šiems keliams inventorizuoti (einamiesiems tikslams)</t>
  </si>
  <si>
    <t>Dotacija vietinės reikšmės keliams tiesti, taisyti (remontuoti), rekonstruoti, prižiūrėti, saugaus eismo sąlygoms užtikrinti, šiems keliams inventorizuoti (ilgalaikiam materialiajam ir nematerialiajam turtui įsigyti)</t>
  </si>
  <si>
    <t>Kitos dotacijos ir lėšos iš kitų valdymo lygių (38+...+43)</t>
  </si>
  <si>
    <t>KITOS PAJAMOS (45+...+54)</t>
  </si>
  <si>
    <t>MATERIALIOJO IR NEMATERIALIOJO TURTO REALIZAVIMO PAJAMOS (56)</t>
  </si>
  <si>
    <t>Ilgalaikio materialiojo turto realizavimo pajamos (57+58)</t>
  </si>
  <si>
    <t>Iš viso pajamų (1+7+44+55)</t>
  </si>
  <si>
    <t>Savivaldybės valdymo  programa (dotacijos tarpinstitucinio bendradarbiavimo koordinatorių pareigybėms išlaikyti lėšos)</t>
  </si>
  <si>
    <t>Savivaldybės valdymo  programa (dotacijos  vietinės reikšmės keliams tiesti, taisyti (remontuoti), rekonstruoti, prižiūrėti, saugaus eismo sąlygoms užtikrinti, šiems keliams inventorizuoti lėšos)</t>
  </si>
  <si>
    <t>Susisiekimo sistemos priežiūros ir plėtros programa (dotacijos  vietinės reikšmės keliams tiesti, taisyti (remontuoti), rekonstruoti, prižiūrėti, saugaus eismo sąlygoms užtikrinti, šiems keliams inventorizuoti lėšos)</t>
  </si>
  <si>
    <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</si>
  <si>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 xml:space="preserve">Kūno kultūros ir sporto plėtros programa                         (paskolų lėšos) </t>
  </si>
  <si>
    <t>Dotacija švietimo įstaigų modernizavimui (ilgalaikiam materialiajam ir nematerialiajam turtui įsigyti)</t>
  </si>
  <si>
    <t>Ugdymo proceso užtikrinimo programa (dotacijos   švietimo įstaigų modernizavimo (ilgalaikiam materialiajam ir nematerialiajam turtui įsigyti) lėšos)</t>
  </si>
  <si>
    <t>Dotacija aplinkos pritaikymui ir aplinkosaugos priemonių įgyvendinimui Baltijos jūros paplūdimių zonoje</t>
  </si>
  <si>
    <t>Aplinkos apsaugos programa (dotacijos aplinkos pritaikymui ir aplinkosaugos priemonių įgyvendinimui Baltijos jūros paplūdimių zonoje lėšos)</t>
  </si>
  <si>
    <t xml:space="preserve">                                                            3 priedas</t>
  </si>
  <si>
    <t>KLAIPĖDOS MIESTO SAVIVALDYBĖS 2019 M. BIUDŽETO ASIGNAVIMAI INVESTICIJŲ PROJEKTAMS FINANSUOTI IŠ PASKOLŲ LĖŠŲ</t>
  </si>
  <si>
    <t>Išlaidos turtui įsigyti</t>
  </si>
  <si>
    <t xml:space="preserve">                                                            2019 m.                      d. sprendimo Nr. T2-</t>
  </si>
  <si>
    <t xml:space="preserve">                                                            redakcija</t>
  </si>
  <si>
    <t xml:space="preserve">Pakeitimas </t>
  </si>
  <si>
    <t xml:space="preserve">Projektas </t>
  </si>
  <si>
    <t xml:space="preserve">Patvirtinta </t>
  </si>
  <si>
    <t>KLAIPĖDOS MIESTO SAVIVALDYBĖS 2019 METŲ BIUDŽETO ASIGNAVIMAI PAGAL PROGRAMAS</t>
  </si>
  <si>
    <t>Iš viso asignavimų (159-161):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</si>
</sst>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General\.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/>
    </xf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0" fontId="5" fillId="0" borderId="0" xfId="1" applyFont="1"/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164" fontId="1" fillId="0" borderId="0" xfId="1" applyNumberFormat="1"/>
    <xf numFmtId="9" fontId="1" fillId="0" borderId="0" xfId="8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justify" vertical="justify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2" fillId="0" borderId="0" xfId="1" applyFont="1" applyFill="1" applyBorder="1"/>
    <xf numFmtId="22" fontId="2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left" wrapText="1"/>
    </xf>
    <xf numFmtId="0" fontId="4" fillId="0" borderId="0" xfId="1" applyFont="1" applyFill="1" applyAlignment="1"/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/>
    <xf numFmtId="164" fontId="2" fillId="0" borderId="2" xfId="1" applyNumberFormat="1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 applyProtection="1">
      <alignment horizontal="left" wrapText="1"/>
      <protection hidden="1"/>
    </xf>
    <xf numFmtId="0" fontId="2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9" fontId="2" fillId="0" borderId="0" xfId="8" applyFont="1" applyFill="1" applyBorder="1" applyAlignment="1">
      <alignment horizontal="center"/>
    </xf>
    <xf numFmtId="9" fontId="2" fillId="0" borderId="0" xfId="8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0" xfId="1" applyFont="1" applyFill="1" applyAlignment="1">
      <alignment horizontal="left"/>
    </xf>
    <xf numFmtId="164" fontId="2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Border="1"/>
    <xf numFmtId="0" fontId="2" fillId="0" borderId="0" xfId="0" applyFont="1" applyFill="1"/>
    <xf numFmtId="0" fontId="2" fillId="0" borderId="0" xfId="7" applyFont="1" applyFill="1" applyAlignment="1">
      <alignment horizontal="left"/>
    </xf>
    <xf numFmtId="0" fontId="2" fillId="0" borderId="0" xfId="7" applyFont="1" applyFill="1"/>
    <xf numFmtId="0" fontId="1" fillId="0" borderId="0" xfId="1" applyBorder="1"/>
    <xf numFmtId="0" fontId="0" fillId="0" borderId="1" xfId="0" applyBorder="1"/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/>
    <xf numFmtId="0" fontId="4" fillId="0" borderId="2" xfId="1" applyFont="1" applyBorder="1"/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9" fillId="0" borderId="2" xfId="1" applyFont="1" applyFill="1" applyBorder="1" applyAlignment="1">
      <alignment wrapText="1"/>
    </xf>
    <xf numFmtId="0" fontId="9" fillId="0" borderId="2" xfId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/>
    <xf numFmtId="164" fontId="2" fillId="0" borderId="2" xfId="0" applyNumberFormat="1" applyFont="1" applyFill="1" applyBorder="1"/>
    <xf numFmtId="0" fontId="4" fillId="0" borderId="2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0" fontId="10" fillId="0" borderId="1" xfId="0" applyFont="1" applyBorder="1"/>
    <xf numFmtId="0" fontId="6" fillId="0" borderId="0" xfId="0" applyFont="1" applyAlignment="1">
      <alignment horizontal="center"/>
    </xf>
    <xf numFmtId="0" fontId="11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64" fontId="10" fillId="0" borderId="2" xfId="0" applyNumberFormat="1" applyFont="1" applyBorder="1"/>
    <xf numFmtId="164" fontId="2" fillId="0" borderId="2" xfId="1" applyNumberFormat="1" applyFont="1" applyBorder="1"/>
    <xf numFmtId="164" fontId="4" fillId="0" borderId="2" xfId="1" applyNumberFormat="1" applyFont="1" applyBorder="1"/>
    <xf numFmtId="0" fontId="4" fillId="0" borderId="2" xfId="1" applyFont="1" applyFill="1" applyBorder="1"/>
    <xf numFmtId="0" fontId="2" fillId="0" borderId="0" xfId="1" applyFont="1"/>
    <xf numFmtId="0" fontId="10" fillId="0" borderId="2" xfId="0" applyFont="1" applyBorder="1" applyAlignment="1">
      <alignment horizontal="center"/>
    </xf>
    <xf numFmtId="9" fontId="2" fillId="0" borderId="0" xfId="8" applyFont="1"/>
    <xf numFmtId="0" fontId="1" fillId="0" borderId="2" xfId="1" applyBorder="1"/>
    <xf numFmtId="164" fontId="1" fillId="0" borderId="2" xfId="1" applyNumberFormat="1" applyBorder="1"/>
    <xf numFmtId="0" fontId="5" fillId="0" borderId="2" xfId="1" applyFont="1" applyBorder="1"/>
    <xf numFmtId="164" fontId="5" fillId="0" borderId="2" xfId="1" applyNumberFormat="1" applyFont="1" applyBorder="1"/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1" applyFont="1" applyFill="1" applyAlignment="1">
      <alignment horizontal="center"/>
    </xf>
    <xf numFmtId="9" fontId="2" fillId="0" borderId="2" xfId="8" applyFont="1" applyFill="1" applyBorder="1" applyAlignment="1">
      <alignment horizontal="center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Zeros="0" topLeftCell="A49" zoomScale="115" zoomScaleNormal="115" workbookViewId="0">
      <selection activeCell="B51" sqref="B51"/>
    </sheetView>
  </sheetViews>
  <sheetFormatPr defaultRowHeight="12.75" x14ac:dyDescent="0.2"/>
  <cols>
    <col min="1" max="1" width="9.140625" style="1"/>
    <col min="2" max="2" width="60" style="1" customWidth="1"/>
    <col min="3" max="3" width="17.5703125" style="1" customWidth="1"/>
    <col min="4" max="4" width="11.42578125" style="1" customWidth="1"/>
    <col min="5" max="5" width="12.42578125" style="1" customWidth="1"/>
    <col min="6" max="182" width="9.140625" style="1"/>
    <col min="183" max="183" width="60" style="1" customWidth="1"/>
    <col min="184" max="184" width="17.28515625" style="1" customWidth="1"/>
    <col min="185" max="185" width="13.28515625" style="1" customWidth="1"/>
    <col min="186" max="186" width="12" style="1" customWidth="1"/>
    <col min="187" max="438" width="9.140625" style="1"/>
    <col min="439" max="439" width="60" style="1" customWidth="1"/>
    <col min="440" max="440" width="17.28515625" style="1" customWidth="1"/>
    <col min="441" max="441" width="13.28515625" style="1" customWidth="1"/>
    <col min="442" max="442" width="12" style="1" customWidth="1"/>
    <col min="443" max="694" width="9.140625" style="1"/>
    <col min="695" max="695" width="60" style="1" customWidth="1"/>
    <col min="696" max="696" width="17.28515625" style="1" customWidth="1"/>
    <col min="697" max="697" width="13.28515625" style="1" customWidth="1"/>
    <col min="698" max="698" width="12" style="1" customWidth="1"/>
    <col min="699" max="950" width="9.140625" style="1"/>
    <col min="951" max="951" width="60" style="1" customWidth="1"/>
    <col min="952" max="952" width="17.28515625" style="1" customWidth="1"/>
    <col min="953" max="953" width="13.28515625" style="1" customWidth="1"/>
    <col min="954" max="954" width="12" style="1" customWidth="1"/>
    <col min="955" max="1206" width="9.140625" style="1"/>
    <col min="1207" max="1207" width="60" style="1" customWidth="1"/>
    <col min="1208" max="1208" width="17.28515625" style="1" customWidth="1"/>
    <col min="1209" max="1209" width="13.28515625" style="1" customWidth="1"/>
    <col min="1210" max="1210" width="12" style="1" customWidth="1"/>
    <col min="1211" max="1462" width="9.140625" style="1"/>
    <col min="1463" max="1463" width="60" style="1" customWidth="1"/>
    <col min="1464" max="1464" width="17.28515625" style="1" customWidth="1"/>
    <col min="1465" max="1465" width="13.28515625" style="1" customWidth="1"/>
    <col min="1466" max="1466" width="12" style="1" customWidth="1"/>
    <col min="1467" max="1718" width="9.140625" style="1"/>
    <col min="1719" max="1719" width="60" style="1" customWidth="1"/>
    <col min="1720" max="1720" width="17.28515625" style="1" customWidth="1"/>
    <col min="1721" max="1721" width="13.28515625" style="1" customWidth="1"/>
    <col min="1722" max="1722" width="12" style="1" customWidth="1"/>
    <col min="1723" max="1974" width="9.140625" style="1"/>
    <col min="1975" max="1975" width="60" style="1" customWidth="1"/>
    <col min="1976" max="1976" width="17.28515625" style="1" customWidth="1"/>
    <col min="1977" max="1977" width="13.28515625" style="1" customWidth="1"/>
    <col min="1978" max="1978" width="12" style="1" customWidth="1"/>
    <col min="1979" max="2230" width="9.140625" style="1"/>
    <col min="2231" max="2231" width="60" style="1" customWidth="1"/>
    <col min="2232" max="2232" width="17.28515625" style="1" customWidth="1"/>
    <col min="2233" max="2233" width="13.28515625" style="1" customWidth="1"/>
    <col min="2234" max="2234" width="12" style="1" customWidth="1"/>
    <col min="2235" max="2486" width="9.140625" style="1"/>
    <col min="2487" max="2487" width="60" style="1" customWidth="1"/>
    <col min="2488" max="2488" width="17.28515625" style="1" customWidth="1"/>
    <col min="2489" max="2489" width="13.28515625" style="1" customWidth="1"/>
    <col min="2490" max="2490" width="12" style="1" customWidth="1"/>
    <col min="2491" max="2742" width="9.140625" style="1"/>
    <col min="2743" max="2743" width="60" style="1" customWidth="1"/>
    <col min="2744" max="2744" width="17.28515625" style="1" customWidth="1"/>
    <col min="2745" max="2745" width="13.28515625" style="1" customWidth="1"/>
    <col min="2746" max="2746" width="12" style="1" customWidth="1"/>
    <col min="2747" max="2998" width="9.140625" style="1"/>
    <col min="2999" max="2999" width="60" style="1" customWidth="1"/>
    <col min="3000" max="3000" width="17.28515625" style="1" customWidth="1"/>
    <col min="3001" max="3001" width="13.28515625" style="1" customWidth="1"/>
    <col min="3002" max="3002" width="12" style="1" customWidth="1"/>
    <col min="3003" max="3254" width="9.140625" style="1"/>
    <col min="3255" max="3255" width="60" style="1" customWidth="1"/>
    <col min="3256" max="3256" width="17.28515625" style="1" customWidth="1"/>
    <col min="3257" max="3257" width="13.28515625" style="1" customWidth="1"/>
    <col min="3258" max="3258" width="12" style="1" customWidth="1"/>
    <col min="3259" max="3510" width="9.140625" style="1"/>
    <col min="3511" max="3511" width="60" style="1" customWidth="1"/>
    <col min="3512" max="3512" width="17.28515625" style="1" customWidth="1"/>
    <col min="3513" max="3513" width="13.28515625" style="1" customWidth="1"/>
    <col min="3514" max="3514" width="12" style="1" customWidth="1"/>
    <col min="3515" max="3766" width="9.140625" style="1"/>
    <col min="3767" max="3767" width="60" style="1" customWidth="1"/>
    <col min="3768" max="3768" width="17.28515625" style="1" customWidth="1"/>
    <col min="3769" max="3769" width="13.28515625" style="1" customWidth="1"/>
    <col min="3770" max="3770" width="12" style="1" customWidth="1"/>
    <col min="3771" max="4022" width="9.140625" style="1"/>
    <col min="4023" max="4023" width="60" style="1" customWidth="1"/>
    <col min="4024" max="4024" width="17.28515625" style="1" customWidth="1"/>
    <col min="4025" max="4025" width="13.28515625" style="1" customWidth="1"/>
    <col min="4026" max="4026" width="12" style="1" customWidth="1"/>
    <col min="4027" max="4278" width="9.140625" style="1"/>
    <col min="4279" max="4279" width="60" style="1" customWidth="1"/>
    <col min="4280" max="4280" width="17.28515625" style="1" customWidth="1"/>
    <col min="4281" max="4281" width="13.28515625" style="1" customWidth="1"/>
    <col min="4282" max="4282" width="12" style="1" customWidth="1"/>
    <col min="4283" max="4534" width="9.140625" style="1"/>
    <col min="4535" max="4535" width="60" style="1" customWidth="1"/>
    <col min="4536" max="4536" width="17.28515625" style="1" customWidth="1"/>
    <col min="4537" max="4537" width="13.28515625" style="1" customWidth="1"/>
    <col min="4538" max="4538" width="12" style="1" customWidth="1"/>
    <col min="4539" max="4790" width="9.140625" style="1"/>
    <col min="4791" max="4791" width="60" style="1" customWidth="1"/>
    <col min="4792" max="4792" width="17.28515625" style="1" customWidth="1"/>
    <col min="4793" max="4793" width="13.28515625" style="1" customWidth="1"/>
    <col min="4794" max="4794" width="12" style="1" customWidth="1"/>
    <col min="4795" max="5046" width="9.140625" style="1"/>
    <col min="5047" max="5047" width="60" style="1" customWidth="1"/>
    <col min="5048" max="5048" width="17.28515625" style="1" customWidth="1"/>
    <col min="5049" max="5049" width="13.28515625" style="1" customWidth="1"/>
    <col min="5050" max="5050" width="12" style="1" customWidth="1"/>
    <col min="5051" max="5302" width="9.140625" style="1"/>
    <col min="5303" max="5303" width="60" style="1" customWidth="1"/>
    <col min="5304" max="5304" width="17.28515625" style="1" customWidth="1"/>
    <col min="5305" max="5305" width="13.28515625" style="1" customWidth="1"/>
    <col min="5306" max="5306" width="12" style="1" customWidth="1"/>
    <col min="5307" max="5558" width="9.140625" style="1"/>
    <col min="5559" max="5559" width="60" style="1" customWidth="1"/>
    <col min="5560" max="5560" width="17.28515625" style="1" customWidth="1"/>
    <col min="5561" max="5561" width="13.28515625" style="1" customWidth="1"/>
    <col min="5562" max="5562" width="12" style="1" customWidth="1"/>
    <col min="5563" max="5814" width="9.140625" style="1"/>
    <col min="5815" max="5815" width="60" style="1" customWidth="1"/>
    <col min="5816" max="5816" width="17.28515625" style="1" customWidth="1"/>
    <col min="5817" max="5817" width="13.28515625" style="1" customWidth="1"/>
    <col min="5818" max="5818" width="12" style="1" customWidth="1"/>
    <col min="5819" max="6070" width="9.140625" style="1"/>
    <col min="6071" max="6071" width="60" style="1" customWidth="1"/>
    <col min="6072" max="6072" width="17.28515625" style="1" customWidth="1"/>
    <col min="6073" max="6073" width="13.28515625" style="1" customWidth="1"/>
    <col min="6074" max="6074" width="12" style="1" customWidth="1"/>
    <col min="6075" max="6326" width="9.140625" style="1"/>
    <col min="6327" max="6327" width="60" style="1" customWidth="1"/>
    <col min="6328" max="6328" width="17.28515625" style="1" customWidth="1"/>
    <col min="6329" max="6329" width="13.28515625" style="1" customWidth="1"/>
    <col min="6330" max="6330" width="12" style="1" customWidth="1"/>
    <col min="6331" max="6582" width="9.140625" style="1"/>
    <col min="6583" max="6583" width="60" style="1" customWidth="1"/>
    <col min="6584" max="6584" width="17.28515625" style="1" customWidth="1"/>
    <col min="6585" max="6585" width="13.28515625" style="1" customWidth="1"/>
    <col min="6586" max="6586" width="12" style="1" customWidth="1"/>
    <col min="6587" max="6838" width="9.140625" style="1"/>
    <col min="6839" max="6839" width="60" style="1" customWidth="1"/>
    <col min="6840" max="6840" width="17.28515625" style="1" customWidth="1"/>
    <col min="6841" max="6841" width="13.28515625" style="1" customWidth="1"/>
    <col min="6842" max="6842" width="12" style="1" customWidth="1"/>
    <col min="6843" max="7094" width="9.140625" style="1"/>
    <col min="7095" max="7095" width="60" style="1" customWidth="1"/>
    <col min="7096" max="7096" width="17.28515625" style="1" customWidth="1"/>
    <col min="7097" max="7097" width="13.28515625" style="1" customWidth="1"/>
    <col min="7098" max="7098" width="12" style="1" customWidth="1"/>
    <col min="7099" max="7350" width="9.140625" style="1"/>
    <col min="7351" max="7351" width="60" style="1" customWidth="1"/>
    <col min="7352" max="7352" width="17.28515625" style="1" customWidth="1"/>
    <col min="7353" max="7353" width="13.28515625" style="1" customWidth="1"/>
    <col min="7354" max="7354" width="12" style="1" customWidth="1"/>
    <col min="7355" max="7606" width="9.140625" style="1"/>
    <col min="7607" max="7607" width="60" style="1" customWidth="1"/>
    <col min="7608" max="7608" width="17.28515625" style="1" customWidth="1"/>
    <col min="7609" max="7609" width="13.28515625" style="1" customWidth="1"/>
    <col min="7610" max="7610" width="12" style="1" customWidth="1"/>
    <col min="7611" max="7862" width="9.140625" style="1"/>
    <col min="7863" max="7863" width="60" style="1" customWidth="1"/>
    <col min="7864" max="7864" width="17.28515625" style="1" customWidth="1"/>
    <col min="7865" max="7865" width="13.28515625" style="1" customWidth="1"/>
    <col min="7866" max="7866" width="12" style="1" customWidth="1"/>
    <col min="7867" max="8118" width="9.140625" style="1"/>
    <col min="8119" max="8119" width="60" style="1" customWidth="1"/>
    <col min="8120" max="8120" width="17.28515625" style="1" customWidth="1"/>
    <col min="8121" max="8121" width="13.28515625" style="1" customWidth="1"/>
    <col min="8122" max="8122" width="12" style="1" customWidth="1"/>
    <col min="8123" max="8374" width="9.140625" style="1"/>
    <col min="8375" max="8375" width="60" style="1" customWidth="1"/>
    <col min="8376" max="8376" width="17.28515625" style="1" customWidth="1"/>
    <col min="8377" max="8377" width="13.28515625" style="1" customWidth="1"/>
    <col min="8378" max="8378" width="12" style="1" customWidth="1"/>
    <col min="8379" max="8630" width="9.140625" style="1"/>
    <col min="8631" max="8631" width="60" style="1" customWidth="1"/>
    <col min="8632" max="8632" width="17.28515625" style="1" customWidth="1"/>
    <col min="8633" max="8633" width="13.28515625" style="1" customWidth="1"/>
    <col min="8634" max="8634" width="12" style="1" customWidth="1"/>
    <col min="8635" max="8886" width="9.140625" style="1"/>
    <col min="8887" max="8887" width="60" style="1" customWidth="1"/>
    <col min="8888" max="8888" width="17.28515625" style="1" customWidth="1"/>
    <col min="8889" max="8889" width="13.28515625" style="1" customWidth="1"/>
    <col min="8890" max="8890" width="12" style="1" customWidth="1"/>
    <col min="8891" max="9142" width="9.140625" style="1"/>
    <col min="9143" max="9143" width="60" style="1" customWidth="1"/>
    <col min="9144" max="9144" width="17.28515625" style="1" customWidth="1"/>
    <col min="9145" max="9145" width="13.28515625" style="1" customWidth="1"/>
    <col min="9146" max="9146" width="12" style="1" customWidth="1"/>
    <col min="9147" max="9398" width="9.140625" style="1"/>
    <col min="9399" max="9399" width="60" style="1" customWidth="1"/>
    <col min="9400" max="9400" width="17.28515625" style="1" customWidth="1"/>
    <col min="9401" max="9401" width="13.28515625" style="1" customWidth="1"/>
    <col min="9402" max="9402" width="12" style="1" customWidth="1"/>
    <col min="9403" max="9654" width="9.140625" style="1"/>
    <col min="9655" max="9655" width="60" style="1" customWidth="1"/>
    <col min="9656" max="9656" width="17.28515625" style="1" customWidth="1"/>
    <col min="9657" max="9657" width="13.28515625" style="1" customWidth="1"/>
    <col min="9658" max="9658" width="12" style="1" customWidth="1"/>
    <col min="9659" max="9910" width="9.140625" style="1"/>
    <col min="9911" max="9911" width="60" style="1" customWidth="1"/>
    <col min="9912" max="9912" width="17.28515625" style="1" customWidth="1"/>
    <col min="9913" max="9913" width="13.28515625" style="1" customWidth="1"/>
    <col min="9914" max="9914" width="12" style="1" customWidth="1"/>
    <col min="9915" max="10166" width="9.140625" style="1"/>
    <col min="10167" max="10167" width="60" style="1" customWidth="1"/>
    <col min="10168" max="10168" width="17.28515625" style="1" customWidth="1"/>
    <col min="10169" max="10169" width="13.28515625" style="1" customWidth="1"/>
    <col min="10170" max="10170" width="12" style="1" customWidth="1"/>
    <col min="10171" max="10422" width="9.140625" style="1"/>
    <col min="10423" max="10423" width="60" style="1" customWidth="1"/>
    <col min="10424" max="10424" width="17.28515625" style="1" customWidth="1"/>
    <col min="10425" max="10425" width="13.28515625" style="1" customWidth="1"/>
    <col min="10426" max="10426" width="12" style="1" customWidth="1"/>
    <col min="10427" max="10678" width="9.140625" style="1"/>
    <col min="10679" max="10679" width="60" style="1" customWidth="1"/>
    <col min="10680" max="10680" width="17.28515625" style="1" customWidth="1"/>
    <col min="10681" max="10681" width="13.28515625" style="1" customWidth="1"/>
    <col min="10682" max="10682" width="12" style="1" customWidth="1"/>
    <col min="10683" max="10934" width="9.140625" style="1"/>
    <col min="10935" max="10935" width="60" style="1" customWidth="1"/>
    <col min="10936" max="10936" width="17.28515625" style="1" customWidth="1"/>
    <col min="10937" max="10937" width="13.28515625" style="1" customWidth="1"/>
    <col min="10938" max="10938" width="12" style="1" customWidth="1"/>
    <col min="10939" max="11190" width="9.140625" style="1"/>
    <col min="11191" max="11191" width="60" style="1" customWidth="1"/>
    <col min="11192" max="11192" width="17.28515625" style="1" customWidth="1"/>
    <col min="11193" max="11193" width="13.28515625" style="1" customWidth="1"/>
    <col min="11194" max="11194" width="12" style="1" customWidth="1"/>
    <col min="11195" max="11446" width="9.140625" style="1"/>
    <col min="11447" max="11447" width="60" style="1" customWidth="1"/>
    <col min="11448" max="11448" width="17.28515625" style="1" customWidth="1"/>
    <col min="11449" max="11449" width="13.28515625" style="1" customWidth="1"/>
    <col min="11450" max="11450" width="12" style="1" customWidth="1"/>
    <col min="11451" max="11702" width="9.140625" style="1"/>
    <col min="11703" max="11703" width="60" style="1" customWidth="1"/>
    <col min="11704" max="11704" width="17.28515625" style="1" customWidth="1"/>
    <col min="11705" max="11705" width="13.28515625" style="1" customWidth="1"/>
    <col min="11706" max="11706" width="12" style="1" customWidth="1"/>
    <col min="11707" max="11958" width="9.140625" style="1"/>
    <col min="11959" max="11959" width="60" style="1" customWidth="1"/>
    <col min="11960" max="11960" width="17.28515625" style="1" customWidth="1"/>
    <col min="11961" max="11961" width="13.28515625" style="1" customWidth="1"/>
    <col min="11962" max="11962" width="12" style="1" customWidth="1"/>
    <col min="11963" max="12214" width="9.140625" style="1"/>
    <col min="12215" max="12215" width="60" style="1" customWidth="1"/>
    <col min="12216" max="12216" width="17.28515625" style="1" customWidth="1"/>
    <col min="12217" max="12217" width="13.28515625" style="1" customWidth="1"/>
    <col min="12218" max="12218" width="12" style="1" customWidth="1"/>
    <col min="12219" max="12470" width="9.140625" style="1"/>
    <col min="12471" max="12471" width="60" style="1" customWidth="1"/>
    <col min="12472" max="12472" width="17.28515625" style="1" customWidth="1"/>
    <col min="12473" max="12473" width="13.28515625" style="1" customWidth="1"/>
    <col min="12474" max="12474" width="12" style="1" customWidth="1"/>
    <col min="12475" max="12726" width="9.140625" style="1"/>
    <col min="12727" max="12727" width="60" style="1" customWidth="1"/>
    <col min="12728" max="12728" width="17.28515625" style="1" customWidth="1"/>
    <col min="12729" max="12729" width="13.28515625" style="1" customWidth="1"/>
    <col min="12730" max="12730" width="12" style="1" customWidth="1"/>
    <col min="12731" max="12982" width="9.140625" style="1"/>
    <col min="12983" max="12983" width="60" style="1" customWidth="1"/>
    <col min="12984" max="12984" width="17.28515625" style="1" customWidth="1"/>
    <col min="12985" max="12985" width="13.28515625" style="1" customWidth="1"/>
    <col min="12986" max="12986" width="12" style="1" customWidth="1"/>
    <col min="12987" max="13238" width="9.140625" style="1"/>
    <col min="13239" max="13239" width="60" style="1" customWidth="1"/>
    <col min="13240" max="13240" width="17.28515625" style="1" customWidth="1"/>
    <col min="13241" max="13241" width="13.28515625" style="1" customWidth="1"/>
    <col min="13242" max="13242" width="12" style="1" customWidth="1"/>
    <col min="13243" max="13494" width="9.140625" style="1"/>
    <col min="13495" max="13495" width="60" style="1" customWidth="1"/>
    <col min="13496" max="13496" width="17.28515625" style="1" customWidth="1"/>
    <col min="13497" max="13497" width="13.28515625" style="1" customWidth="1"/>
    <col min="13498" max="13498" width="12" style="1" customWidth="1"/>
    <col min="13499" max="13750" width="9.140625" style="1"/>
    <col min="13751" max="13751" width="60" style="1" customWidth="1"/>
    <col min="13752" max="13752" width="17.28515625" style="1" customWidth="1"/>
    <col min="13753" max="13753" width="13.28515625" style="1" customWidth="1"/>
    <col min="13754" max="13754" width="12" style="1" customWidth="1"/>
    <col min="13755" max="14006" width="9.140625" style="1"/>
    <col min="14007" max="14007" width="60" style="1" customWidth="1"/>
    <col min="14008" max="14008" width="17.28515625" style="1" customWidth="1"/>
    <col min="14009" max="14009" width="13.28515625" style="1" customWidth="1"/>
    <col min="14010" max="14010" width="12" style="1" customWidth="1"/>
    <col min="14011" max="14262" width="9.140625" style="1"/>
    <col min="14263" max="14263" width="60" style="1" customWidth="1"/>
    <col min="14264" max="14264" width="17.28515625" style="1" customWidth="1"/>
    <col min="14265" max="14265" width="13.28515625" style="1" customWidth="1"/>
    <col min="14266" max="14266" width="12" style="1" customWidth="1"/>
    <col min="14267" max="14518" width="9.140625" style="1"/>
    <col min="14519" max="14519" width="60" style="1" customWidth="1"/>
    <col min="14520" max="14520" width="17.28515625" style="1" customWidth="1"/>
    <col min="14521" max="14521" width="13.28515625" style="1" customWidth="1"/>
    <col min="14522" max="14522" width="12" style="1" customWidth="1"/>
    <col min="14523" max="14774" width="9.140625" style="1"/>
    <col min="14775" max="14775" width="60" style="1" customWidth="1"/>
    <col min="14776" max="14776" width="17.28515625" style="1" customWidth="1"/>
    <col min="14777" max="14777" width="13.28515625" style="1" customWidth="1"/>
    <col min="14778" max="14778" width="12" style="1" customWidth="1"/>
    <col min="14779" max="15030" width="9.140625" style="1"/>
    <col min="15031" max="15031" width="60" style="1" customWidth="1"/>
    <col min="15032" max="15032" width="17.28515625" style="1" customWidth="1"/>
    <col min="15033" max="15033" width="13.28515625" style="1" customWidth="1"/>
    <col min="15034" max="15034" width="12" style="1" customWidth="1"/>
    <col min="15035" max="15286" width="9.140625" style="1"/>
    <col min="15287" max="15287" width="60" style="1" customWidth="1"/>
    <col min="15288" max="15288" width="17.28515625" style="1" customWidth="1"/>
    <col min="15289" max="15289" width="13.28515625" style="1" customWidth="1"/>
    <col min="15290" max="15290" width="12" style="1" customWidth="1"/>
    <col min="15291" max="15542" width="9.140625" style="1"/>
    <col min="15543" max="15543" width="60" style="1" customWidth="1"/>
    <col min="15544" max="15544" width="17.28515625" style="1" customWidth="1"/>
    <col min="15545" max="15545" width="13.28515625" style="1" customWidth="1"/>
    <col min="15546" max="15546" width="12" style="1" customWidth="1"/>
    <col min="15547" max="15798" width="9.140625" style="1"/>
    <col min="15799" max="15799" width="60" style="1" customWidth="1"/>
    <col min="15800" max="15800" width="17.28515625" style="1" customWidth="1"/>
    <col min="15801" max="15801" width="13.28515625" style="1" customWidth="1"/>
    <col min="15802" max="15802" width="12" style="1" customWidth="1"/>
    <col min="15803" max="16054" width="9.140625" style="1"/>
    <col min="16055" max="16055" width="60" style="1" customWidth="1"/>
    <col min="16056" max="16056" width="17.28515625" style="1" customWidth="1"/>
    <col min="16057" max="16057" width="13.28515625" style="1" customWidth="1"/>
    <col min="16058" max="16058" width="12" style="1" customWidth="1"/>
    <col min="16059" max="16384" width="9.140625" style="1"/>
  </cols>
  <sheetData>
    <row r="1" spans="1:5" ht="15.75" x14ac:dyDescent="0.25">
      <c r="B1" s="30" t="s">
        <v>216</v>
      </c>
    </row>
    <row r="2" spans="1:5" customFormat="1" ht="16.5" customHeight="1" x14ac:dyDescent="0.25">
      <c r="A2" s="21"/>
      <c r="B2" s="109" t="s">
        <v>89</v>
      </c>
      <c r="C2" s="109"/>
    </row>
    <row r="3" spans="1:5" customFormat="1" ht="14.25" customHeight="1" x14ac:dyDescent="0.25">
      <c r="A3" s="21"/>
      <c r="B3" s="109" t="s">
        <v>213</v>
      </c>
      <c r="C3" s="109"/>
    </row>
    <row r="4" spans="1:5" customFormat="1" ht="15.75" x14ac:dyDescent="0.25">
      <c r="A4" s="22"/>
      <c r="B4" s="109" t="s">
        <v>90</v>
      </c>
      <c r="C4" s="109"/>
    </row>
    <row r="5" spans="1:5" customFormat="1" ht="15.75" x14ac:dyDescent="0.25">
      <c r="A5" s="22"/>
      <c r="B5" s="67" t="s">
        <v>222</v>
      </c>
      <c r="C5" s="63"/>
    </row>
    <row r="6" spans="1:5" customFormat="1" ht="15.75" x14ac:dyDescent="0.25">
      <c r="A6" s="22"/>
      <c r="B6" s="68" t="s">
        <v>223</v>
      </c>
      <c r="C6" s="63"/>
    </row>
    <row r="7" spans="1:5" customFormat="1" ht="15.75" x14ac:dyDescent="0.25">
      <c r="A7" s="22"/>
      <c r="B7" s="67" t="s">
        <v>224</v>
      </c>
      <c r="C7" s="63"/>
    </row>
    <row r="8" spans="1:5" ht="12.75" customHeight="1" x14ac:dyDescent="0.25">
      <c r="A8" s="23"/>
      <c r="B8" s="24"/>
      <c r="C8" s="24"/>
    </row>
    <row r="9" spans="1:5" ht="15.75" x14ac:dyDescent="0.25">
      <c r="A9" s="25"/>
      <c r="B9" s="26" t="s">
        <v>164</v>
      </c>
      <c r="C9" s="27"/>
    </row>
    <row r="10" spans="1:5" ht="11.25" customHeight="1" x14ac:dyDescent="0.25">
      <c r="A10" s="23"/>
      <c r="B10" s="26"/>
      <c r="C10" s="28"/>
    </row>
    <row r="11" spans="1:5" ht="15.75" x14ac:dyDescent="0.25">
      <c r="A11" s="23"/>
      <c r="B11" s="29" t="s">
        <v>7</v>
      </c>
      <c r="C11" s="27" t="s">
        <v>117</v>
      </c>
    </row>
    <row r="12" spans="1:5" ht="42.75" customHeight="1" x14ac:dyDescent="0.2">
      <c r="A12" s="49" t="s">
        <v>0</v>
      </c>
      <c r="B12" s="49" t="s">
        <v>8</v>
      </c>
      <c r="C12" s="49" t="s">
        <v>82</v>
      </c>
      <c r="D12" s="96" t="s">
        <v>250</v>
      </c>
      <c r="E12" s="96" t="s">
        <v>251</v>
      </c>
    </row>
    <row r="13" spans="1:5" s="9" customFormat="1" ht="15.75" x14ac:dyDescent="0.25">
      <c r="A13" s="47">
        <v>1</v>
      </c>
      <c r="B13" s="47">
        <v>2</v>
      </c>
      <c r="C13" s="47">
        <v>3</v>
      </c>
      <c r="D13" s="64">
        <v>3</v>
      </c>
      <c r="E13" s="64">
        <v>3</v>
      </c>
    </row>
    <row r="14" spans="1:5" ht="15.75" customHeight="1" x14ac:dyDescent="0.25">
      <c r="A14" s="12">
        <v>1</v>
      </c>
      <c r="B14" s="10" t="s">
        <v>165</v>
      </c>
      <c r="C14" s="15">
        <v>97959</v>
      </c>
      <c r="D14" s="15">
        <v>0</v>
      </c>
      <c r="E14" s="15">
        <v>97959</v>
      </c>
    </row>
    <row r="15" spans="1:5" ht="15" customHeight="1" x14ac:dyDescent="0.25">
      <c r="A15" s="12">
        <v>2</v>
      </c>
      <c r="B15" s="11" t="s">
        <v>9</v>
      </c>
      <c r="C15" s="16">
        <v>88934</v>
      </c>
      <c r="D15" s="57"/>
      <c r="E15" s="99">
        <v>88934</v>
      </c>
    </row>
    <row r="16" spans="1:5" ht="15" customHeight="1" x14ac:dyDescent="0.25">
      <c r="A16" s="12">
        <v>3</v>
      </c>
      <c r="B16" s="11" t="s">
        <v>10</v>
      </c>
      <c r="C16" s="16">
        <v>400</v>
      </c>
      <c r="D16" s="57"/>
      <c r="E16" s="99">
        <v>400</v>
      </c>
    </row>
    <row r="17" spans="1:5" ht="15" customHeight="1" x14ac:dyDescent="0.25">
      <c r="A17" s="12">
        <v>4</v>
      </c>
      <c r="B17" s="11" t="s">
        <v>11</v>
      </c>
      <c r="C17" s="16">
        <v>70</v>
      </c>
      <c r="D17" s="57"/>
      <c r="E17" s="99">
        <v>70</v>
      </c>
    </row>
    <row r="18" spans="1:5" ht="15" customHeight="1" x14ac:dyDescent="0.25">
      <c r="A18" s="12">
        <v>5</v>
      </c>
      <c r="B18" s="11" t="s">
        <v>12</v>
      </c>
      <c r="C18" s="16">
        <v>8170</v>
      </c>
      <c r="D18" s="57"/>
      <c r="E18" s="99">
        <v>8170</v>
      </c>
    </row>
    <row r="19" spans="1:5" ht="15" customHeight="1" x14ac:dyDescent="0.25">
      <c r="A19" s="12">
        <v>6</v>
      </c>
      <c r="B19" s="11" t="s">
        <v>13</v>
      </c>
      <c r="C19" s="16">
        <v>385</v>
      </c>
      <c r="D19" s="57"/>
      <c r="E19" s="99">
        <v>385</v>
      </c>
    </row>
    <row r="20" spans="1:5" ht="15.75" x14ac:dyDescent="0.25">
      <c r="A20" s="12">
        <v>7</v>
      </c>
      <c r="B20" s="10" t="s">
        <v>200</v>
      </c>
      <c r="C20" s="15">
        <v>70998.8</v>
      </c>
      <c r="D20" s="15">
        <v>153.1</v>
      </c>
      <c r="E20" s="15">
        <v>71151.899999999994</v>
      </c>
    </row>
    <row r="21" spans="1:5" ht="31.5" x14ac:dyDescent="0.25">
      <c r="A21" s="12">
        <v>8</v>
      </c>
      <c r="B21" s="10" t="s">
        <v>152</v>
      </c>
      <c r="C21" s="15">
        <v>19194.5</v>
      </c>
      <c r="D21" s="69">
        <v>53.3</v>
      </c>
      <c r="E21" s="100">
        <v>19247.8</v>
      </c>
    </row>
    <row r="22" spans="1:5" ht="15.75" customHeight="1" x14ac:dyDescent="0.25">
      <c r="A22" s="12">
        <v>9</v>
      </c>
      <c r="B22" s="10" t="s">
        <v>210</v>
      </c>
      <c r="C22" s="15">
        <v>46704.3</v>
      </c>
      <c r="D22" s="15">
        <v>0</v>
      </c>
      <c r="E22" s="15">
        <v>46704.3</v>
      </c>
    </row>
    <row r="23" spans="1:5" ht="33.75" customHeight="1" x14ac:dyDescent="0.25">
      <c r="A23" s="12">
        <v>10</v>
      </c>
      <c r="B23" s="11" t="s">
        <v>201</v>
      </c>
      <c r="C23" s="44">
        <v>6143.3</v>
      </c>
      <c r="D23" s="44">
        <v>0</v>
      </c>
      <c r="E23" s="44">
        <v>6143.3</v>
      </c>
    </row>
    <row r="24" spans="1:5" ht="15.75" x14ac:dyDescent="0.25">
      <c r="A24" s="12">
        <v>11</v>
      </c>
      <c r="B24" s="6" t="s">
        <v>16</v>
      </c>
      <c r="C24" s="16">
        <v>0.6</v>
      </c>
      <c r="D24" s="57"/>
      <c r="E24" s="99">
        <v>0.6</v>
      </c>
    </row>
    <row r="25" spans="1:5" ht="15.75" customHeight="1" x14ac:dyDescent="0.25">
      <c r="A25" s="12">
        <v>12</v>
      </c>
      <c r="B25" s="6" t="s">
        <v>17</v>
      </c>
      <c r="C25" s="16">
        <v>19</v>
      </c>
      <c r="D25" s="57"/>
      <c r="E25" s="99">
        <v>19</v>
      </c>
    </row>
    <row r="26" spans="1:5" ht="15.75" customHeight="1" x14ac:dyDescent="0.25">
      <c r="A26" s="12">
        <v>13</v>
      </c>
      <c r="B26" s="6" t="s">
        <v>20</v>
      </c>
      <c r="C26" s="16">
        <v>62</v>
      </c>
      <c r="D26" s="57"/>
      <c r="E26" s="99">
        <v>62</v>
      </c>
    </row>
    <row r="27" spans="1:5" ht="15.75" customHeight="1" x14ac:dyDescent="0.25">
      <c r="A27" s="12">
        <v>14</v>
      </c>
      <c r="B27" s="6" t="s">
        <v>18</v>
      </c>
      <c r="C27" s="16">
        <v>15</v>
      </c>
      <c r="D27" s="57"/>
      <c r="E27" s="99">
        <v>15</v>
      </c>
    </row>
    <row r="28" spans="1:5" ht="15.75" customHeight="1" x14ac:dyDescent="0.25">
      <c r="A28" s="12">
        <v>15</v>
      </c>
      <c r="B28" s="6" t="s">
        <v>112</v>
      </c>
      <c r="C28" s="16">
        <v>73.3</v>
      </c>
      <c r="D28" s="57"/>
      <c r="E28" s="99">
        <v>73.3</v>
      </c>
    </row>
    <row r="29" spans="1:5" ht="15.75" customHeight="1" x14ac:dyDescent="0.25">
      <c r="A29" s="12">
        <v>16</v>
      </c>
      <c r="B29" s="6" t="s">
        <v>144</v>
      </c>
      <c r="C29" s="16">
        <v>36.4</v>
      </c>
      <c r="D29" s="57"/>
      <c r="E29" s="99">
        <v>36.4</v>
      </c>
    </row>
    <row r="30" spans="1:5" ht="15.75" customHeight="1" x14ac:dyDescent="0.25">
      <c r="A30" s="12">
        <v>17</v>
      </c>
      <c r="B30" s="6" t="s">
        <v>19</v>
      </c>
      <c r="C30" s="16">
        <v>90.5</v>
      </c>
      <c r="D30" s="57"/>
      <c r="E30" s="99">
        <v>90.5</v>
      </c>
    </row>
    <row r="31" spans="1:5" ht="32.25" customHeight="1" x14ac:dyDescent="0.25">
      <c r="A31" s="12">
        <v>18</v>
      </c>
      <c r="B31" s="6" t="s">
        <v>108</v>
      </c>
      <c r="C31" s="16">
        <v>21.5</v>
      </c>
      <c r="D31" s="57"/>
      <c r="E31" s="99">
        <v>21.5</v>
      </c>
    </row>
    <row r="32" spans="1:5" ht="34.5" customHeight="1" x14ac:dyDescent="0.25">
      <c r="A32" s="12">
        <v>19</v>
      </c>
      <c r="B32" s="6" t="s">
        <v>21</v>
      </c>
      <c r="C32" s="16">
        <v>2.6</v>
      </c>
      <c r="D32" s="57"/>
      <c r="E32" s="99">
        <v>2.6</v>
      </c>
    </row>
    <row r="33" spans="1:5" ht="15.75" customHeight="1" x14ac:dyDescent="0.25">
      <c r="A33" s="12">
        <v>20</v>
      </c>
      <c r="B33" s="6" t="s">
        <v>113</v>
      </c>
      <c r="C33" s="16">
        <v>5.4</v>
      </c>
      <c r="D33" s="57"/>
      <c r="E33" s="99">
        <v>5.4</v>
      </c>
    </row>
    <row r="34" spans="1:5" ht="19.5" customHeight="1" x14ac:dyDescent="0.25">
      <c r="A34" s="12">
        <v>21</v>
      </c>
      <c r="B34" s="11" t="s">
        <v>45</v>
      </c>
      <c r="C34" s="16">
        <v>16</v>
      </c>
      <c r="D34" s="57"/>
      <c r="E34" s="99">
        <v>16</v>
      </c>
    </row>
    <row r="35" spans="1:5" ht="31.5" x14ac:dyDescent="0.25">
      <c r="A35" s="12">
        <v>22</v>
      </c>
      <c r="B35" s="6" t="s">
        <v>143</v>
      </c>
      <c r="C35" s="16">
        <v>219</v>
      </c>
      <c r="D35" s="57"/>
      <c r="E35" s="99">
        <v>219</v>
      </c>
    </row>
    <row r="36" spans="1:5" ht="15.75" customHeight="1" x14ac:dyDescent="0.25">
      <c r="A36" s="12">
        <v>23</v>
      </c>
      <c r="B36" s="6" t="s">
        <v>22</v>
      </c>
      <c r="C36" s="16">
        <v>3195.3</v>
      </c>
      <c r="D36" s="57"/>
      <c r="E36" s="99">
        <v>3195.3</v>
      </c>
    </row>
    <row r="37" spans="1:5" ht="15.75" x14ac:dyDescent="0.25">
      <c r="A37" s="12">
        <v>24</v>
      </c>
      <c r="B37" s="6" t="s">
        <v>23</v>
      </c>
      <c r="C37" s="16">
        <v>835.1</v>
      </c>
      <c r="D37" s="57"/>
      <c r="E37" s="99">
        <v>835.1</v>
      </c>
    </row>
    <row r="38" spans="1:5" ht="15.75" customHeight="1" x14ac:dyDescent="0.25">
      <c r="A38" s="12">
        <v>25</v>
      </c>
      <c r="B38" s="6" t="s">
        <v>24</v>
      </c>
      <c r="C38" s="16">
        <v>377.1</v>
      </c>
      <c r="D38" s="57"/>
      <c r="E38" s="99">
        <v>377.1</v>
      </c>
    </row>
    <row r="39" spans="1:5" ht="15.75" x14ac:dyDescent="0.25">
      <c r="A39" s="12">
        <v>26</v>
      </c>
      <c r="B39" s="6" t="s">
        <v>145</v>
      </c>
      <c r="C39" s="16">
        <v>53.1</v>
      </c>
      <c r="D39" s="57"/>
      <c r="E39" s="99">
        <v>53.1</v>
      </c>
    </row>
    <row r="40" spans="1:5" ht="32.25" customHeight="1" x14ac:dyDescent="0.25">
      <c r="A40" s="12">
        <v>27</v>
      </c>
      <c r="B40" s="6" t="s">
        <v>150</v>
      </c>
      <c r="C40" s="16">
        <v>795.4</v>
      </c>
      <c r="D40" s="57"/>
      <c r="E40" s="99">
        <v>795.4</v>
      </c>
    </row>
    <row r="41" spans="1:5" ht="30" customHeight="1" x14ac:dyDescent="0.25">
      <c r="A41" s="12">
        <v>28</v>
      </c>
      <c r="B41" s="6" t="s">
        <v>149</v>
      </c>
      <c r="C41" s="16">
        <v>208.8</v>
      </c>
      <c r="D41" s="57"/>
      <c r="E41" s="99">
        <v>208.8</v>
      </c>
    </row>
    <row r="42" spans="1:5" ht="15.75" x14ac:dyDescent="0.25">
      <c r="A42" s="12">
        <v>29</v>
      </c>
      <c r="B42" s="6" t="s">
        <v>171</v>
      </c>
      <c r="C42" s="16">
        <v>63.3</v>
      </c>
      <c r="D42" s="57"/>
      <c r="E42" s="99">
        <v>63.3</v>
      </c>
    </row>
    <row r="43" spans="1:5" ht="18" customHeight="1" x14ac:dyDescent="0.25">
      <c r="A43" s="12">
        <v>30</v>
      </c>
      <c r="B43" s="6" t="s">
        <v>129</v>
      </c>
      <c r="C43" s="16">
        <v>4.5999999999999996</v>
      </c>
      <c r="D43" s="57"/>
      <c r="E43" s="99">
        <v>4.5999999999999996</v>
      </c>
    </row>
    <row r="44" spans="1:5" ht="15" customHeight="1" x14ac:dyDescent="0.25">
      <c r="A44" s="12">
        <v>31</v>
      </c>
      <c r="B44" s="6" t="s">
        <v>168</v>
      </c>
      <c r="C44" s="16">
        <v>49.3</v>
      </c>
      <c r="D44" s="57"/>
      <c r="E44" s="99">
        <v>49.3</v>
      </c>
    </row>
    <row r="45" spans="1:5" ht="15" customHeight="1" x14ac:dyDescent="0.25">
      <c r="A45" s="12">
        <v>32</v>
      </c>
      <c r="B45" s="11" t="s">
        <v>166</v>
      </c>
      <c r="C45" s="44">
        <v>39374.9</v>
      </c>
      <c r="D45" s="57"/>
      <c r="E45" s="99">
        <v>39374.9</v>
      </c>
    </row>
    <row r="46" spans="1:5" ht="16.5" customHeight="1" x14ac:dyDescent="0.25">
      <c r="A46" s="12">
        <v>33</v>
      </c>
      <c r="B46" s="11" t="s">
        <v>202</v>
      </c>
      <c r="C46" s="16">
        <v>1184.5999999999999</v>
      </c>
      <c r="D46" s="16">
        <v>0</v>
      </c>
      <c r="E46" s="16">
        <v>1184.5999999999999</v>
      </c>
    </row>
    <row r="47" spans="1:5" ht="14.25" customHeight="1" x14ac:dyDescent="0.25">
      <c r="A47" s="12">
        <v>34</v>
      </c>
      <c r="B47" s="11" t="s">
        <v>167</v>
      </c>
      <c r="C47" s="16">
        <v>1066.5999999999999</v>
      </c>
      <c r="D47" s="57"/>
      <c r="E47" s="99">
        <v>1066.5999999999999</v>
      </c>
    </row>
    <row r="48" spans="1:5" ht="15.75" x14ac:dyDescent="0.25">
      <c r="A48" s="12">
        <v>35</v>
      </c>
      <c r="B48" s="11" t="s">
        <v>25</v>
      </c>
      <c r="C48" s="16">
        <v>118</v>
      </c>
      <c r="D48" s="57"/>
      <c r="E48" s="99">
        <v>118</v>
      </c>
    </row>
    <row r="49" spans="1:5" ht="31.5" x14ac:dyDescent="0.25">
      <c r="A49" s="12">
        <v>36</v>
      </c>
      <c r="B49" s="11" t="s">
        <v>26</v>
      </c>
      <c r="C49" s="44">
        <v>1.5</v>
      </c>
      <c r="D49" s="57"/>
      <c r="E49" s="99">
        <v>1.5</v>
      </c>
    </row>
    <row r="50" spans="1:5" ht="17.25" customHeight="1" x14ac:dyDescent="0.25">
      <c r="A50" s="12">
        <v>37</v>
      </c>
      <c r="B50" s="53" t="s">
        <v>231</v>
      </c>
      <c r="C50" s="17">
        <v>5100</v>
      </c>
      <c r="D50" s="17">
        <v>99.8</v>
      </c>
      <c r="E50" s="17">
        <v>5199.8</v>
      </c>
    </row>
    <row r="51" spans="1:5" ht="29.25" customHeight="1" x14ac:dyDescent="0.25">
      <c r="A51" s="12">
        <v>38</v>
      </c>
      <c r="B51" s="75" t="s">
        <v>199</v>
      </c>
      <c r="C51" s="16">
        <v>143</v>
      </c>
      <c r="D51" s="57">
        <v>-143</v>
      </c>
      <c r="E51" s="99">
        <v>0</v>
      </c>
    </row>
    <row r="52" spans="1:5" ht="15.75" x14ac:dyDescent="0.25">
      <c r="A52" s="12">
        <v>39</v>
      </c>
      <c r="B52" s="43" t="s">
        <v>195</v>
      </c>
      <c r="C52" s="16">
        <v>237.1</v>
      </c>
      <c r="D52" s="57"/>
      <c r="E52" s="99">
        <v>237.1</v>
      </c>
    </row>
    <row r="53" spans="1:5" ht="31.5" x14ac:dyDescent="0.25">
      <c r="A53" s="12"/>
      <c r="B53" s="10" t="s">
        <v>241</v>
      </c>
      <c r="C53" s="16"/>
      <c r="D53" s="57">
        <v>32.799999999999997</v>
      </c>
      <c r="E53" s="99">
        <v>32.799999999999997</v>
      </c>
    </row>
    <row r="54" spans="1:5" ht="31.5" x14ac:dyDescent="0.25">
      <c r="A54" s="12"/>
      <c r="B54" s="10" t="s">
        <v>243</v>
      </c>
      <c r="C54" s="16"/>
      <c r="D54" s="57">
        <v>10</v>
      </c>
      <c r="E54" s="99">
        <v>10</v>
      </c>
    </row>
    <row r="55" spans="1:5" ht="29.25" customHeight="1" x14ac:dyDescent="0.25">
      <c r="A55" s="12">
        <v>40</v>
      </c>
      <c r="B55" s="43" t="s">
        <v>211</v>
      </c>
      <c r="C55" s="16">
        <v>5.4</v>
      </c>
      <c r="D55" s="57"/>
      <c r="E55" s="99">
        <v>5.4</v>
      </c>
    </row>
    <row r="56" spans="1:5" ht="29.25" customHeight="1" x14ac:dyDescent="0.25">
      <c r="A56" s="12">
        <v>41</v>
      </c>
      <c r="B56" s="43" t="s">
        <v>228</v>
      </c>
      <c r="C56" s="16">
        <v>28.1</v>
      </c>
      <c r="D56" s="69"/>
      <c r="E56" s="99">
        <v>28.1</v>
      </c>
    </row>
    <row r="57" spans="1:5" ht="48" customHeight="1" x14ac:dyDescent="0.25">
      <c r="A57" s="12">
        <v>42</v>
      </c>
      <c r="B57" s="43" t="s">
        <v>229</v>
      </c>
      <c r="C57" s="16">
        <v>1904.3</v>
      </c>
      <c r="D57" s="101"/>
      <c r="E57" s="99">
        <v>1904.3</v>
      </c>
    </row>
    <row r="58" spans="1:5" ht="63" x14ac:dyDescent="0.25">
      <c r="A58" s="12">
        <v>43</v>
      </c>
      <c r="B58" s="43" t="s">
        <v>230</v>
      </c>
      <c r="C58" s="16">
        <v>2782.1</v>
      </c>
      <c r="D58" s="69">
        <v>200</v>
      </c>
      <c r="E58" s="99">
        <v>2982.1</v>
      </c>
    </row>
    <row r="59" spans="1:5" ht="15.75" x14ac:dyDescent="0.25">
      <c r="A59" s="12">
        <v>44</v>
      </c>
      <c r="B59" s="10" t="s">
        <v>232</v>
      </c>
      <c r="C59" s="17">
        <v>18842.2</v>
      </c>
      <c r="D59" s="17">
        <v>0</v>
      </c>
      <c r="E59" s="17">
        <v>18842.2</v>
      </c>
    </row>
    <row r="60" spans="1:5" ht="15.75" x14ac:dyDescent="0.25">
      <c r="A60" s="12">
        <v>45</v>
      </c>
      <c r="B60" s="11" t="s">
        <v>27</v>
      </c>
      <c r="C60" s="16">
        <v>632</v>
      </c>
      <c r="D60" s="57"/>
      <c r="E60" s="99">
        <v>632</v>
      </c>
    </row>
    <row r="61" spans="1:5" ht="15" customHeight="1" x14ac:dyDescent="0.25">
      <c r="A61" s="12">
        <v>46</v>
      </c>
      <c r="B61" s="11" t="s">
        <v>114</v>
      </c>
      <c r="C61" s="16">
        <v>2070</v>
      </c>
      <c r="D61" s="57"/>
      <c r="E61" s="99">
        <v>2070</v>
      </c>
    </row>
    <row r="62" spans="1:5" ht="15.75" customHeight="1" x14ac:dyDescent="0.25">
      <c r="A62" s="12">
        <v>47</v>
      </c>
      <c r="B62" s="11" t="s">
        <v>28</v>
      </c>
      <c r="C62" s="16">
        <v>120</v>
      </c>
      <c r="D62" s="57"/>
      <c r="E62" s="99">
        <v>120</v>
      </c>
    </row>
    <row r="63" spans="1:5" ht="15.75" x14ac:dyDescent="0.25">
      <c r="A63" s="12">
        <v>48</v>
      </c>
      <c r="B63" s="11" t="s">
        <v>29</v>
      </c>
      <c r="C63" s="16">
        <v>1522.1</v>
      </c>
      <c r="D63" s="57"/>
      <c r="E63" s="99">
        <v>1522.1</v>
      </c>
    </row>
    <row r="64" spans="1:5" ht="15.75" x14ac:dyDescent="0.25">
      <c r="A64" s="12">
        <v>49</v>
      </c>
      <c r="B64" s="11" t="s">
        <v>140</v>
      </c>
      <c r="C64" s="16">
        <v>1381</v>
      </c>
      <c r="D64" s="57"/>
      <c r="E64" s="99">
        <v>1381</v>
      </c>
    </row>
    <row r="65" spans="1:5" ht="31.5" x14ac:dyDescent="0.25">
      <c r="A65" s="12">
        <v>50</v>
      </c>
      <c r="B65" s="11" t="s">
        <v>30</v>
      </c>
      <c r="C65" s="16">
        <v>5371.5</v>
      </c>
      <c r="D65" s="57"/>
      <c r="E65" s="99">
        <v>5371.5</v>
      </c>
    </row>
    <row r="66" spans="1:5" ht="15" customHeight="1" x14ac:dyDescent="0.25">
      <c r="A66" s="12">
        <v>51</v>
      </c>
      <c r="B66" s="11" t="s">
        <v>14</v>
      </c>
      <c r="C66" s="16">
        <v>126</v>
      </c>
      <c r="D66" s="57"/>
      <c r="E66" s="99">
        <v>126</v>
      </c>
    </row>
    <row r="67" spans="1:5" ht="15.75" x14ac:dyDescent="0.25">
      <c r="A67" s="12">
        <v>52</v>
      </c>
      <c r="B67" s="11" t="s">
        <v>15</v>
      </c>
      <c r="C67" s="16">
        <v>7189.6</v>
      </c>
      <c r="D67" s="57"/>
      <c r="E67" s="99">
        <v>7189.6</v>
      </c>
    </row>
    <row r="68" spans="1:5" ht="15.75" x14ac:dyDescent="0.25">
      <c r="A68" s="12">
        <v>53</v>
      </c>
      <c r="B68" s="11" t="s">
        <v>170</v>
      </c>
      <c r="C68" s="16">
        <v>250</v>
      </c>
      <c r="D68" s="57"/>
      <c r="E68" s="99">
        <v>250</v>
      </c>
    </row>
    <row r="69" spans="1:5" ht="15.75" x14ac:dyDescent="0.25">
      <c r="A69" s="12">
        <v>54</v>
      </c>
      <c r="B69" s="11" t="s">
        <v>127</v>
      </c>
      <c r="C69" s="16">
        <v>180</v>
      </c>
      <c r="D69" s="57"/>
      <c r="E69" s="99">
        <v>180</v>
      </c>
    </row>
    <row r="70" spans="1:5" ht="31.5" x14ac:dyDescent="0.25">
      <c r="A70" s="12">
        <v>55</v>
      </c>
      <c r="B70" s="10" t="s">
        <v>233</v>
      </c>
      <c r="C70" s="31">
        <v>1250</v>
      </c>
      <c r="D70" s="31">
        <v>0</v>
      </c>
      <c r="E70" s="31">
        <v>1250</v>
      </c>
    </row>
    <row r="71" spans="1:5" ht="15.75" x14ac:dyDescent="0.25">
      <c r="A71" s="12">
        <v>56</v>
      </c>
      <c r="B71" s="10" t="s">
        <v>234</v>
      </c>
      <c r="C71" s="31">
        <v>1250</v>
      </c>
      <c r="D71" s="31">
        <v>0</v>
      </c>
      <c r="E71" s="31">
        <v>1250</v>
      </c>
    </row>
    <row r="72" spans="1:5" ht="15.75" x14ac:dyDescent="0.25">
      <c r="A72" s="12">
        <v>57</v>
      </c>
      <c r="B72" s="11" t="s">
        <v>141</v>
      </c>
      <c r="C72" s="32">
        <v>800</v>
      </c>
      <c r="D72" s="57"/>
      <c r="E72" s="99">
        <v>800</v>
      </c>
    </row>
    <row r="73" spans="1:5" ht="15.75" x14ac:dyDescent="0.25">
      <c r="A73" s="12">
        <v>58</v>
      </c>
      <c r="B73" s="11" t="s">
        <v>142</v>
      </c>
      <c r="C73" s="32">
        <v>450</v>
      </c>
      <c r="D73" s="57"/>
      <c r="E73" s="99">
        <v>450</v>
      </c>
    </row>
    <row r="74" spans="1:5" ht="15.75" x14ac:dyDescent="0.25">
      <c r="A74" s="12">
        <v>59</v>
      </c>
      <c r="B74" s="10" t="s">
        <v>235</v>
      </c>
      <c r="C74" s="31">
        <v>189050</v>
      </c>
      <c r="D74" s="31">
        <v>153.1</v>
      </c>
      <c r="E74" s="31">
        <v>189203.1</v>
      </c>
    </row>
  </sheetData>
  <mergeCells count="3">
    <mergeCell ref="B2:C2"/>
    <mergeCell ref="B3:C3"/>
    <mergeCell ref="B4:C4"/>
  </mergeCells>
  <pageMargins left="0.9055118110236221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showZeros="0" zoomScaleNormal="100" workbookViewId="0">
      <pane xSplit="2" ySplit="7" topLeftCell="C167" activePane="bottomRight" state="frozen"/>
      <selection pane="topRight" activeCell="D1" sqref="D1"/>
      <selection pane="bottomLeft" activeCell="A7" sqref="A7"/>
      <selection pane="bottomRight" activeCell="H182" sqref="H182"/>
    </sheetView>
  </sheetViews>
  <sheetFormatPr defaultColWidth="10.140625" defaultRowHeight="15" x14ac:dyDescent="0.2"/>
  <cols>
    <col min="1" max="1" width="6" style="13" customWidth="1"/>
    <col min="2" max="2" width="44" style="1" customWidth="1"/>
    <col min="3" max="6" width="10.140625" style="1" customWidth="1"/>
    <col min="7" max="7" width="10.28515625" style="1" customWidth="1"/>
    <col min="8" max="14" width="10.140625" style="1" customWidth="1"/>
    <col min="15" max="76" width="10.140625" style="1"/>
    <col min="77" max="77" width="6" style="1" customWidth="1"/>
    <col min="78" max="78" width="44" style="1" customWidth="1"/>
    <col min="79" max="79" width="10.7109375" style="1" customWidth="1"/>
    <col min="80" max="80" width="10.140625" style="1" customWidth="1"/>
    <col min="81" max="81" width="10.7109375" style="1" customWidth="1"/>
    <col min="82" max="82" width="11.85546875" style="1" customWidth="1"/>
    <col min="83" max="332" width="10.140625" style="1"/>
    <col min="333" max="333" width="6" style="1" customWidth="1"/>
    <col min="334" max="334" width="44" style="1" customWidth="1"/>
    <col min="335" max="335" width="10.7109375" style="1" customWidth="1"/>
    <col min="336" max="336" width="10.140625" style="1" customWidth="1"/>
    <col min="337" max="337" width="10.7109375" style="1" customWidth="1"/>
    <col min="338" max="338" width="11.85546875" style="1" customWidth="1"/>
    <col min="339" max="588" width="10.140625" style="1"/>
    <col min="589" max="589" width="6" style="1" customWidth="1"/>
    <col min="590" max="590" width="44" style="1" customWidth="1"/>
    <col min="591" max="591" width="10.7109375" style="1" customWidth="1"/>
    <col min="592" max="592" width="10.140625" style="1" customWidth="1"/>
    <col min="593" max="593" width="10.7109375" style="1" customWidth="1"/>
    <col min="594" max="594" width="11.85546875" style="1" customWidth="1"/>
    <col min="595" max="844" width="10.140625" style="1"/>
    <col min="845" max="845" width="6" style="1" customWidth="1"/>
    <col min="846" max="846" width="44" style="1" customWidth="1"/>
    <col min="847" max="847" width="10.7109375" style="1" customWidth="1"/>
    <col min="848" max="848" width="10.140625" style="1" customWidth="1"/>
    <col min="849" max="849" width="10.7109375" style="1" customWidth="1"/>
    <col min="850" max="850" width="11.85546875" style="1" customWidth="1"/>
    <col min="851" max="1100" width="10.140625" style="1"/>
    <col min="1101" max="1101" width="6" style="1" customWidth="1"/>
    <col min="1102" max="1102" width="44" style="1" customWidth="1"/>
    <col min="1103" max="1103" width="10.7109375" style="1" customWidth="1"/>
    <col min="1104" max="1104" width="10.140625" style="1" customWidth="1"/>
    <col min="1105" max="1105" width="10.7109375" style="1" customWidth="1"/>
    <col min="1106" max="1106" width="11.85546875" style="1" customWidth="1"/>
    <col min="1107" max="1356" width="10.140625" style="1"/>
    <col min="1357" max="1357" width="6" style="1" customWidth="1"/>
    <col min="1358" max="1358" width="44" style="1" customWidth="1"/>
    <col min="1359" max="1359" width="10.7109375" style="1" customWidth="1"/>
    <col min="1360" max="1360" width="10.140625" style="1" customWidth="1"/>
    <col min="1361" max="1361" width="10.7109375" style="1" customWidth="1"/>
    <col min="1362" max="1362" width="11.85546875" style="1" customWidth="1"/>
    <col min="1363" max="1612" width="10.140625" style="1"/>
    <col min="1613" max="1613" width="6" style="1" customWidth="1"/>
    <col min="1614" max="1614" width="44" style="1" customWidth="1"/>
    <col min="1615" max="1615" width="10.7109375" style="1" customWidth="1"/>
    <col min="1616" max="1616" width="10.140625" style="1" customWidth="1"/>
    <col min="1617" max="1617" width="10.7109375" style="1" customWidth="1"/>
    <col min="1618" max="1618" width="11.85546875" style="1" customWidth="1"/>
    <col min="1619" max="1868" width="10.140625" style="1"/>
    <col min="1869" max="1869" width="6" style="1" customWidth="1"/>
    <col min="1870" max="1870" width="44" style="1" customWidth="1"/>
    <col min="1871" max="1871" width="10.7109375" style="1" customWidth="1"/>
    <col min="1872" max="1872" width="10.140625" style="1" customWidth="1"/>
    <col min="1873" max="1873" width="10.7109375" style="1" customWidth="1"/>
    <col min="1874" max="1874" width="11.85546875" style="1" customWidth="1"/>
    <col min="1875" max="2124" width="10.140625" style="1"/>
    <col min="2125" max="2125" width="6" style="1" customWidth="1"/>
    <col min="2126" max="2126" width="44" style="1" customWidth="1"/>
    <col min="2127" max="2127" width="10.7109375" style="1" customWidth="1"/>
    <col min="2128" max="2128" width="10.140625" style="1" customWidth="1"/>
    <col min="2129" max="2129" width="10.7109375" style="1" customWidth="1"/>
    <col min="2130" max="2130" width="11.85546875" style="1" customWidth="1"/>
    <col min="2131" max="2380" width="10.140625" style="1"/>
    <col min="2381" max="2381" width="6" style="1" customWidth="1"/>
    <col min="2382" max="2382" width="44" style="1" customWidth="1"/>
    <col min="2383" max="2383" width="10.7109375" style="1" customWidth="1"/>
    <col min="2384" max="2384" width="10.140625" style="1" customWidth="1"/>
    <col min="2385" max="2385" width="10.7109375" style="1" customWidth="1"/>
    <col min="2386" max="2386" width="11.85546875" style="1" customWidth="1"/>
    <col min="2387" max="2636" width="10.140625" style="1"/>
    <col min="2637" max="2637" width="6" style="1" customWidth="1"/>
    <col min="2638" max="2638" width="44" style="1" customWidth="1"/>
    <col min="2639" max="2639" width="10.7109375" style="1" customWidth="1"/>
    <col min="2640" max="2640" width="10.140625" style="1" customWidth="1"/>
    <col min="2641" max="2641" width="10.7109375" style="1" customWidth="1"/>
    <col min="2642" max="2642" width="11.85546875" style="1" customWidth="1"/>
    <col min="2643" max="2892" width="10.140625" style="1"/>
    <col min="2893" max="2893" width="6" style="1" customWidth="1"/>
    <col min="2894" max="2894" width="44" style="1" customWidth="1"/>
    <col min="2895" max="2895" width="10.7109375" style="1" customWidth="1"/>
    <col min="2896" max="2896" width="10.140625" style="1" customWidth="1"/>
    <col min="2897" max="2897" width="10.7109375" style="1" customWidth="1"/>
    <col min="2898" max="2898" width="11.85546875" style="1" customWidth="1"/>
    <col min="2899" max="3148" width="10.140625" style="1"/>
    <col min="3149" max="3149" width="6" style="1" customWidth="1"/>
    <col min="3150" max="3150" width="44" style="1" customWidth="1"/>
    <col min="3151" max="3151" width="10.7109375" style="1" customWidth="1"/>
    <col min="3152" max="3152" width="10.140625" style="1" customWidth="1"/>
    <col min="3153" max="3153" width="10.7109375" style="1" customWidth="1"/>
    <col min="3154" max="3154" width="11.85546875" style="1" customWidth="1"/>
    <col min="3155" max="3404" width="10.140625" style="1"/>
    <col min="3405" max="3405" width="6" style="1" customWidth="1"/>
    <col min="3406" max="3406" width="44" style="1" customWidth="1"/>
    <col min="3407" max="3407" width="10.7109375" style="1" customWidth="1"/>
    <col min="3408" max="3408" width="10.140625" style="1" customWidth="1"/>
    <col min="3409" max="3409" width="10.7109375" style="1" customWidth="1"/>
    <col min="3410" max="3410" width="11.85546875" style="1" customWidth="1"/>
    <col min="3411" max="3660" width="10.140625" style="1"/>
    <col min="3661" max="3661" width="6" style="1" customWidth="1"/>
    <col min="3662" max="3662" width="44" style="1" customWidth="1"/>
    <col min="3663" max="3663" width="10.7109375" style="1" customWidth="1"/>
    <col min="3664" max="3664" width="10.140625" style="1" customWidth="1"/>
    <col min="3665" max="3665" width="10.7109375" style="1" customWidth="1"/>
    <col min="3666" max="3666" width="11.85546875" style="1" customWidth="1"/>
    <col min="3667" max="3916" width="10.140625" style="1"/>
    <col min="3917" max="3917" width="6" style="1" customWidth="1"/>
    <col min="3918" max="3918" width="44" style="1" customWidth="1"/>
    <col min="3919" max="3919" width="10.7109375" style="1" customWidth="1"/>
    <col min="3920" max="3920" width="10.140625" style="1" customWidth="1"/>
    <col min="3921" max="3921" width="10.7109375" style="1" customWidth="1"/>
    <col min="3922" max="3922" width="11.85546875" style="1" customWidth="1"/>
    <col min="3923" max="4172" width="10.140625" style="1"/>
    <col min="4173" max="4173" width="6" style="1" customWidth="1"/>
    <col min="4174" max="4174" width="44" style="1" customWidth="1"/>
    <col min="4175" max="4175" width="10.7109375" style="1" customWidth="1"/>
    <col min="4176" max="4176" width="10.140625" style="1" customWidth="1"/>
    <col min="4177" max="4177" width="10.7109375" style="1" customWidth="1"/>
    <col min="4178" max="4178" width="11.85546875" style="1" customWidth="1"/>
    <col min="4179" max="4428" width="10.140625" style="1"/>
    <col min="4429" max="4429" width="6" style="1" customWidth="1"/>
    <col min="4430" max="4430" width="44" style="1" customWidth="1"/>
    <col min="4431" max="4431" width="10.7109375" style="1" customWidth="1"/>
    <col min="4432" max="4432" width="10.140625" style="1" customWidth="1"/>
    <col min="4433" max="4433" width="10.7109375" style="1" customWidth="1"/>
    <col min="4434" max="4434" width="11.85546875" style="1" customWidth="1"/>
    <col min="4435" max="4684" width="10.140625" style="1"/>
    <col min="4685" max="4685" width="6" style="1" customWidth="1"/>
    <col min="4686" max="4686" width="44" style="1" customWidth="1"/>
    <col min="4687" max="4687" width="10.7109375" style="1" customWidth="1"/>
    <col min="4688" max="4688" width="10.140625" style="1" customWidth="1"/>
    <col min="4689" max="4689" width="10.7109375" style="1" customWidth="1"/>
    <col min="4690" max="4690" width="11.85546875" style="1" customWidth="1"/>
    <col min="4691" max="4940" width="10.140625" style="1"/>
    <col min="4941" max="4941" width="6" style="1" customWidth="1"/>
    <col min="4942" max="4942" width="44" style="1" customWidth="1"/>
    <col min="4943" max="4943" width="10.7109375" style="1" customWidth="1"/>
    <col min="4944" max="4944" width="10.140625" style="1" customWidth="1"/>
    <col min="4945" max="4945" width="10.7109375" style="1" customWidth="1"/>
    <col min="4946" max="4946" width="11.85546875" style="1" customWidth="1"/>
    <col min="4947" max="5196" width="10.140625" style="1"/>
    <col min="5197" max="5197" width="6" style="1" customWidth="1"/>
    <col min="5198" max="5198" width="44" style="1" customWidth="1"/>
    <col min="5199" max="5199" width="10.7109375" style="1" customWidth="1"/>
    <col min="5200" max="5200" width="10.140625" style="1" customWidth="1"/>
    <col min="5201" max="5201" width="10.7109375" style="1" customWidth="1"/>
    <col min="5202" max="5202" width="11.85546875" style="1" customWidth="1"/>
    <col min="5203" max="5452" width="10.140625" style="1"/>
    <col min="5453" max="5453" width="6" style="1" customWidth="1"/>
    <col min="5454" max="5454" width="44" style="1" customWidth="1"/>
    <col min="5455" max="5455" width="10.7109375" style="1" customWidth="1"/>
    <col min="5456" max="5456" width="10.140625" style="1" customWidth="1"/>
    <col min="5457" max="5457" width="10.7109375" style="1" customWidth="1"/>
    <col min="5458" max="5458" width="11.85546875" style="1" customWidth="1"/>
    <col min="5459" max="5708" width="10.140625" style="1"/>
    <col min="5709" max="5709" width="6" style="1" customWidth="1"/>
    <col min="5710" max="5710" width="44" style="1" customWidth="1"/>
    <col min="5711" max="5711" width="10.7109375" style="1" customWidth="1"/>
    <col min="5712" max="5712" width="10.140625" style="1" customWidth="1"/>
    <col min="5713" max="5713" width="10.7109375" style="1" customWidth="1"/>
    <col min="5714" max="5714" width="11.85546875" style="1" customWidth="1"/>
    <col min="5715" max="5964" width="10.140625" style="1"/>
    <col min="5965" max="5965" width="6" style="1" customWidth="1"/>
    <col min="5966" max="5966" width="44" style="1" customWidth="1"/>
    <col min="5967" max="5967" width="10.7109375" style="1" customWidth="1"/>
    <col min="5968" max="5968" width="10.140625" style="1" customWidth="1"/>
    <col min="5969" max="5969" width="10.7109375" style="1" customWidth="1"/>
    <col min="5970" max="5970" width="11.85546875" style="1" customWidth="1"/>
    <col min="5971" max="6220" width="10.140625" style="1"/>
    <col min="6221" max="6221" width="6" style="1" customWidth="1"/>
    <col min="6222" max="6222" width="44" style="1" customWidth="1"/>
    <col min="6223" max="6223" width="10.7109375" style="1" customWidth="1"/>
    <col min="6224" max="6224" width="10.140625" style="1" customWidth="1"/>
    <col min="6225" max="6225" width="10.7109375" style="1" customWidth="1"/>
    <col min="6226" max="6226" width="11.85546875" style="1" customWidth="1"/>
    <col min="6227" max="6476" width="10.140625" style="1"/>
    <col min="6477" max="6477" width="6" style="1" customWidth="1"/>
    <col min="6478" max="6478" width="44" style="1" customWidth="1"/>
    <col min="6479" max="6479" width="10.7109375" style="1" customWidth="1"/>
    <col min="6480" max="6480" width="10.140625" style="1" customWidth="1"/>
    <col min="6481" max="6481" width="10.7109375" style="1" customWidth="1"/>
    <col min="6482" max="6482" width="11.85546875" style="1" customWidth="1"/>
    <col min="6483" max="6732" width="10.140625" style="1"/>
    <col min="6733" max="6733" width="6" style="1" customWidth="1"/>
    <col min="6734" max="6734" width="44" style="1" customWidth="1"/>
    <col min="6735" max="6735" width="10.7109375" style="1" customWidth="1"/>
    <col min="6736" max="6736" width="10.140625" style="1" customWidth="1"/>
    <col min="6737" max="6737" width="10.7109375" style="1" customWidth="1"/>
    <col min="6738" max="6738" width="11.85546875" style="1" customWidth="1"/>
    <col min="6739" max="6988" width="10.140625" style="1"/>
    <col min="6989" max="6989" width="6" style="1" customWidth="1"/>
    <col min="6990" max="6990" width="44" style="1" customWidth="1"/>
    <col min="6991" max="6991" width="10.7109375" style="1" customWidth="1"/>
    <col min="6992" max="6992" width="10.140625" style="1" customWidth="1"/>
    <col min="6993" max="6993" width="10.7109375" style="1" customWidth="1"/>
    <col min="6994" max="6994" width="11.85546875" style="1" customWidth="1"/>
    <col min="6995" max="7244" width="10.140625" style="1"/>
    <col min="7245" max="7245" width="6" style="1" customWidth="1"/>
    <col min="7246" max="7246" width="44" style="1" customWidth="1"/>
    <col min="7247" max="7247" width="10.7109375" style="1" customWidth="1"/>
    <col min="7248" max="7248" width="10.140625" style="1" customWidth="1"/>
    <col min="7249" max="7249" width="10.7109375" style="1" customWidth="1"/>
    <col min="7250" max="7250" width="11.85546875" style="1" customWidth="1"/>
    <col min="7251" max="7500" width="10.140625" style="1"/>
    <col min="7501" max="7501" width="6" style="1" customWidth="1"/>
    <col min="7502" max="7502" width="44" style="1" customWidth="1"/>
    <col min="7503" max="7503" width="10.7109375" style="1" customWidth="1"/>
    <col min="7504" max="7504" width="10.140625" style="1" customWidth="1"/>
    <col min="7505" max="7505" width="10.7109375" style="1" customWidth="1"/>
    <col min="7506" max="7506" width="11.85546875" style="1" customWidth="1"/>
    <col min="7507" max="7756" width="10.140625" style="1"/>
    <col min="7757" max="7757" width="6" style="1" customWidth="1"/>
    <col min="7758" max="7758" width="44" style="1" customWidth="1"/>
    <col min="7759" max="7759" width="10.7109375" style="1" customWidth="1"/>
    <col min="7760" max="7760" width="10.140625" style="1" customWidth="1"/>
    <col min="7761" max="7761" width="10.7109375" style="1" customWidth="1"/>
    <col min="7762" max="7762" width="11.85546875" style="1" customWidth="1"/>
    <col min="7763" max="8012" width="10.140625" style="1"/>
    <col min="8013" max="8013" width="6" style="1" customWidth="1"/>
    <col min="8014" max="8014" width="44" style="1" customWidth="1"/>
    <col min="8015" max="8015" width="10.7109375" style="1" customWidth="1"/>
    <col min="8016" max="8016" width="10.140625" style="1" customWidth="1"/>
    <col min="8017" max="8017" width="10.7109375" style="1" customWidth="1"/>
    <col min="8018" max="8018" width="11.85546875" style="1" customWidth="1"/>
    <col min="8019" max="8268" width="10.140625" style="1"/>
    <col min="8269" max="8269" width="6" style="1" customWidth="1"/>
    <col min="8270" max="8270" width="44" style="1" customWidth="1"/>
    <col min="8271" max="8271" width="10.7109375" style="1" customWidth="1"/>
    <col min="8272" max="8272" width="10.140625" style="1" customWidth="1"/>
    <col min="8273" max="8273" width="10.7109375" style="1" customWidth="1"/>
    <col min="8274" max="8274" width="11.85546875" style="1" customWidth="1"/>
    <col min="8275" max="8524" width="10.140625" style="1"/>
    <col min="8525" max="8525" width="6" style="1" customWidth="1"/>
    <col min="8526" max="8526" width="44" style="1" customWidth="1"/>
    <col min="8527" max="8527" width="10.7109375" style="1" customWidth="1"/>
    <col min="8528" max="8528" width="10.140625" style="1" customWidth="1"/>
    <col min="8529" max="8529" width="10.7109375" style="1" customWidth="1"/>
    <col min="8530" max="8530" width="11.85546875" style="1" customWidth="1"/>
    <col min="8531" max="8780" width="10.140625" style="1"/>
    <col min="8781" max="8781" width="6" style="1" customWidth="1"/>
    <col min="8782" max="8782" width="44" style="1" customWidth="1"/>
    <col min="8783" max="8783" width="10.7109375" style="1" customWidth="1"/>
    <col min="8784" max="8784" width="10.140625" style="1" customWidth="1"/>
    <col min="8785" max="8785" width="10.7109375" style="1" customWidth="1"/>
    <col min="8786" max="8786" width="11.85546875" style="1" customWidth="1"/>
    <col min="8787" max="9036" width="10.140625" style="1"/>
    <col min="9037" max="9037" width="6" style="1" customWidth="1"/>
    <col min="9038" max="9038" width="44" style="1" customWidth="1"/>
    <col min="9039" max="9039" width="10.7109375" style="1" customWidth="1"/>
    <col min="9040" max="9040" width="10.140625" style="1" customWidth="1"/>
    <col min="9041" max="9041" width="10.7109375" style="1" customWidth="1"/>
    <col min="9042" max="9042" width="11.85546875" style="1" customWidth="1"/>
    <col min="9043" max="9292" width="10.140625" style="1"/>
    <col min="9293" max="9293" width="6" style="1" customWidth="1"/>
    <col min="9294" max="9294" width="44" style="1" customWidth="1"/>
    <col min="9295" max="9295" width="10.7109375" style="1" customWidth="1"/>
    <col min="9296" max="9296" width="10.140625" style="1" customWidth="1"/>
    <col min="9297" max="9297" width="10.7109375" style="1" customWidth="1"/>
    <col min="9298" max="9298" width="11.85546875" style="1" customWidth="1"/>
    <col min="9299" max="9548" width="10.140625" style="1"/>
    <col min="9549" max="9549" width="6" style="1" customWidth="1"/>
    <col min="9550" max="9550" width="44" style="1" customWidth="1"/>
    <col min="9551" max="9551" width="10.7109375" style="1" customWidth="1"/>
    <col min="9552" max="9552" width="10.140625" style="1" customWidth="1"/>
    <col min="9553" max="9553" width="10.7109375" style="1" customWidth="1"/>
    <col min="9554" max="9554" width="11.85546875" style="1" customWidth="1"/>
    <col min="9555" max="9804" width="10.140625" style="1"/>
    <col min="9805" max="9805" width="6" style="1" customWidth="1"/>
    <col min="9806" max="9806" width="44" style="1" customWidth="1"/>
    <col min="9807" max="9807" width="10.7109375" style="1" customWidth="1"/>
    <col min="9808" max="9808" width="10.140625" style="1" customWidth="1"/>
    <col min="9809" max="9809" width="10.7109375" style="1" customWidth="1"/>
    <col min="9810" max="9810" width="11.85546875" style="1" customWidth="1"/>
    <col min="9811" max="10060" width="10.140625" style="1"/>
    <col min="10061" max="10061" width="6" style="1" customWidth="1"/>
    <col min="10062" max="10062" width="44" style="1" customWidth="1"/>
    <col min="10063" max="10063" width="10.7109375" style="1" customWidth="1"/>
    <col min="10064" max="10064" width="10.140625" style="1" customWidth="1"/>
    <col min="10065" max="10065" width="10.7109375" style="1" customWidth="1"/>
    <col min="10066" max="10066" width="11.85546875" style="1" customWidth="1"/>
    <col min="10067" max="10316" width="10.140625" style="1"/>
    <col min="10317" max="10317" width="6" style="1" customWidth="1"/>
    <col min="10318" max="10318" width="44" style="1" customWidth="1"/>
    <col min="10319" max="10319" width="10.7109375" style="1" customWidth="1"/>
    <col min="10320" max="10320" width="10.140625" style="1" customWidth="1"/>
    <col min="10321" max="10321" width="10.7109375" style="1" customWidth="1"/>
    <col min="10322" max="10322" width="11.85546875" style="1" customWidth="1"/>
    <col min="10323" max="10572" width="10.140625" style="1"/>
    <col min="10573" max="10573" width="6" style="1" customWidth="1"/>
    <col min="10574" max="10574" width="44" style="1" customWidth="1"/>
    <col min="10575" max="10575" width="10.7109375" style="1" customWidth="1"/>
    <col min="10576" max="10576" width="10.140625" style="1" customWidth="1"/>
    <col min="10577" max="10577" width="10.7109375" style="1" customWidth="1"/>
    <col min="10578" max="10578" width="11.85546875" style="1" customWidth="1"/>
    <col min="10579" max="10828" width="10.140625" style="1"/>
    <col min="10829" max="10829" width="6" style="1" customWidth="1"/>
    <col min="10830" max="10830" width="44" style="1" customWidth="1"/>
    <col min="10831" max="10831" width="10.7109375" style="1" customWidth="1"/>
    <col min="10832" max="10832" width="10.140625" style="1" customWidth="1"/>
    <col min="10833" max="10833" width="10.7109375" style="1" customWidth="1"/>
    <col min="10834" max="10834" width="11.85546875" style="1" customWidth="1"/>
    <col min="10835" max="11084" width="10.140625" style="1"/>
    <col min="11085" max="11085" width="6" style="1" customWidth="1"/>
    <col min="11086" max="11086" width="44" style="1" customWidth="1"/>
    <col min="11087" max="11087" width="10.7109375" style="1" customWidth="1"/>
    <col min="11088" max="11088" width="10.140625" style="1" customWidth="1"/>
    <col min="11089" max="11089" width="10.7109375" style="1" customWidth="1"/>
    <col min="11090" max="11090" width="11.85546875" style="1" customWidth="1"/>
    <col min="11091" max="11340" width="10.140625" style="1"/>
    <col min="11341" max="11341" width="6" style="1" customWidth="1"/>
    <col min="11342" max="11342" width="44" style="1" customWidth="1"/>
    <col min="11343" max="11343" width="10.7109375" style="1" customWidth="1"/>
    <col min="11344" max="11344" width="10.140625" style="1" customWidth="1"/>
    <col min="11345" max="11345" width="10.7109375" style="1" customWidth="1"/>
    <col min="11346" max="11346" width="11.85546875" style="1" customWidth="1"/>
    <col min="11347" max="11596" width="10.140625" style="1"/>
    <col min="11597" max="11597" width="6" style="1" customWidth="1"/>
    <col min="11598" max="11598" width="44" style="1" customWidth="1"/>
    <col min="11599" max="11599" width="10.7109375" style="1" customWidth="1"/>
    <col min="11600" max="11600" width="10.140625" style="1" customWidth="1"/>
    <col min="11601" max="11601" width="10.7109375" style="1" customWidth="1"/>
    <col min="11602" max="11602" width="11.85546875" style="1" customWidth="1"/>
    <col min="11603" max="11852" width="10.140625" style="1"/>
    <col min="11853" max="11853" width="6" style="1" customWidth="1"/>
    <col min="11854" max="11854" width="44" style="1" customWidth="1"/>
    <col min="11855" max="11855" width="10.7109375" style="1" customWidth="1"/>
    <col min="11856" max="11856" width="10.140625" style="1" customWidth="1"/>
    <col min="11857" max="11857" width="10.7109375" style="1" customWidth="1"/>
    <col min="11858" max="11858" width="11.85546875" style="1" customWidth="1"/>
    <col min="11859" max="12108" width="10.140625" style="1"/>
    <col min="12109" max="12109" width="6" style="1" customWidth="1"/>
    <col min="12110" max="12110" width="44" style="1" customWidth="1"/>
    <col min="12111" max="12111" width="10.7109375" style="1" customWidth="1"/>
    <col min="12112" max="12112" width="10.140625" style="1" customWidth="1"/>
    <col min="12113" max="12113" width="10.7109375" style="1" customWidth="1"/>
    <col min="12114" max="12114" width="11.85546875" style="1" customWidth="1"/>
    <col min="12115" max="12364" width="10.140625" style="1"/>
    <col min="12365" max="12365" width="6" style="1" customWidth="1"/>
    <col min="12366" max="12366" width="44" style="1" customWidth="1"/>
    <col min="12367" max="12367" width="10.7109375" style="1" customWidth="1"/>
    <col min="12368" max="12368" width="10.140625" style="1" customWidth="1"/>
    <col min="12369" max="12369" width="10.7109375" style="1" customWidth="1"/>
    <col min="12370" max="12370" width="11.85546875" style="1" customWidth="1"/>
    <col min="12371" max="12620" width="10.140625" style="1"/>
    <col min="12621" max="12621" width="6" style="1" customWidth="1"/>
    <col min="12622" max="12622" width="44" style="1" customWidth="1"/>
    <col min="12623" max="12623" width="10.7109375" style="1" customWidth="1"/>
    <col min="12624" max="12624" width="10.140625" style="1" customWidth="1"/>
    <col min="12625" max="12625" width="10.7109375" style="1" customWidth="1"/>
    <col min="12626" max="12626" width="11.85546875" style="1" customWidth="1"/>
    <col min="12627" max="12876" width="10.140625" style="1"/>
    <col min="12877" max="12877" width="6" style="1" customWidth="1"/>
    <col min="12878" max="12878" width="44" style="1" customWidth="1"/>
    <col min="12879" max="12879" width="10.7109375" style="1" customWidth="1"/>
    <col min="12880" max="12880" width="10.140625" style="1" customWidth="1"/>
    <col min="12881" max="12881" width="10.7109375" style="1" customWidth="1"/>
    <col min="12882" max="12882" width="11.85546875" style="1" customWidth="1"/>
    <col min="12883" max="13132" width="10.140625" style="1"/>
    <col min="13133" max="13133" width="6" style="1" customWidth="1"/>
    <col min="13134" max="13134" width="44" style="1" customWidth="1"/>
    <col min="13135" max="13135" width="10.7109375" style="1" customWidth="1"/>
    <col min="13136" max="13136" width="10.140625" style="1" customWidth="1"/>
    <col min="13137" max="13137" width="10.7109375" style="1" customWidth="1"/>
    <col min="13138" max="13138" width="11.85546875" style="1" customWidth="1"/>
    <col min="13139" max="13388" width="10.140625" style="1"/>
    <col min="13389" max="13389" width="6" style="1" customWidth="1"/>
    <col min="13390" max="13390" width="44" style="1" customWidth="1"/>
    <col min="13391" max="13391" width="10.7109375" style="1" customWidth="1"/>
    <col min="13392" max="13392" width="10.140625" style="1" customWidth="1"/>
    <col min="13393" max="13393" width="10.7109375" style="1" customWidth="1"/>
    <col min="13394" max="13394" width="11.85546875" style="1" customWidth="1"/>
    <col min="13395" max="13644" width="10.140625" style="1"/>
    <col min="13645" max="13645" width="6" style="1" customWidth="1"/>
    <col min="13646" max="13646" width="44" style="1" customWidth="1"/>
    <col min="13647" max="13647" width="10.7109375" style="1" customWidth="1"/>
    <col min="13648" max="13648" width="10.140625" style="1" customWidth="1"/>
    <col min="13649" max="13649" width="10.7109375" style="1" customWidth="1"/>
    <col min="13650" max="13650" width="11.85546875" style="1" customWidth="1"/>
    <col min="13651" max="13900" width="10.140625" style="1"/>
    <col min="13901" max="13901" width="6" style="1" customWidth="1"/>
    <col min="13902" max="13902" width="44" style="1" customWidth="1"/>
    <col min="13903" max="13903" width="10.7109375" style="1" customWidth="1"/>
    <col min="13904" max="13904" width="10.140625" style="1" customWidth="1"/>
    <col min="13905" max="13905" width="10.7109375" style="1" customWidth="1"/>
    <col min="13906" max="13906" width="11.85546875" style="1" customWidth="1"/>
    <col min="13907" max="14156" width="10.140625" style="1"/>
    <col min="14157" max="14157" width="6" style="1" customWidth="1"/>
    <col min="14158" max="14158" width="44" style="1" customWidth="1"/>
    <col min="14159" max="14159" width="10.7109375" style="1" customWidth="1"/>
    <col min="14160" max="14160" width="10.140625" style="1" customWidth="1"/>
    <col min="14161" max="14161" width="10.7109375" style="1" customWidth="1"/>
    <col min="14162" max="14162" width="11.85546875" style="1" customWidth="1"/>
    <col min="14163" max="14412" width="10.140625" style="1"/>
    <col min="14413" max="14413" width="6" style="1" customWidth="1"/>
    <col min="14414" max="14414" width="44" style="1" customWidth="1"/>
    <col min="14415" max="14415" width="10.7109375" style="1" customWidth="1"/>
    <col min="14416" max="14416" width="10.140625" style="1" customWidth="1"/>
    <col min="14417" max="14417" width="10.7109375" style="1" customWidth="1"/>
    <col min="14418" max="14418" width="11.85546875" style="1" customWidth="1"/>
    <col min="14419" max="14668" width="10.140625" style="1"/>
    <col min="14669" max="14669" width="6" style="1" customWidth="1"/>
    <col min="14670" max="14670" width="44" style="1" customWidth="1"/>
    <col min="14671" max="14671" width="10.7109375" style="1" customWidth="1"/>
    <col min="14672" max="14672" width="10.140625" style="1" customWidth="1"/>
    <col min="14673" max="14673" width="10.7109375" style="1" customWidth="1"/>
    <col min="14674" max="14674" width="11.85546875" style="1" customWidth="1"/>
    <col min="14675" max="14924" width="10.140625" style="1"/>
    <col min="14925" max="14925" width="6" style="1" customWidth="1"/>
    <col min="14926" max="14926" width="44" style="1" customWidth="1"/>
    <col min="14927" max="14927" width="10.7109375" style="1" customWidth="1"/>
    <col min="14928" max="14928" width="10.140625" style="1" customWidth="1"/>
    <col min="14929" max="14929" width="10.7109375" style="1" customWidth="1"/>
    <col min="14930" max="14930" width="11.85546875" style="1" customWidth="1"/>
    <col min="14931" max="15180" width="10.140625" style="1"/>
    <col min="15181" max="15181" width="6" style="1" customWidth="1"/>
    <col min="15182" max="15182" width="44" style="1" customWidth="1"/>
    <col min="15183" max="15183" width="10.7109375" style="1" customWidth="1"/>
    <col min="15184" max="15184" width="10.140625" style="1" customWidth="1"/>
    <col min="15185" max="15185" width="10.7109375" style="1" customWidth="1"/>
    <col min="15186" max="15186" width="11.85546875" style="1" customWidth="1"/>
    <col min="15187" max="15436" width="10.140625" style="1"/>
    <col min="15437" max="15437" width="6" style="1" customWidth="1"/>
    <col min="15438" max="15438" width="44" style="1" customWidth="1"/>
    <col min="15439" max="15439" width="10.7109375" style="1" customWidth="1"/>
    <col min="15440" max="15440" width="10.140625" style="1" customWidth="1"/>
    <col min="15441" max="15441" width="10.7109375" style="1" customWidth="1"/>
    <col min="15442" max="15442" width="11.85546875" style="1" customWidth="1"/>
    <col min="15443" max="15692" width="10.140625" style="1"/>
    <col min="15693" max="15693" width="6" style="1" customWidth="1"/>
    <col min="15694" max="15694" width="44" style="1" customWidth="1"/>
    <col min="15695" max="15695" width="10.7109375" style="1" customWidth="1"/>
    <col min="15696" max="15696" width="10.140625" style="1" customWidth="1"/>
    <col min="15697" max="15697" width="10.7109375" style="1" customWidth="1"/>
    <col min="15698" max="15698" width="11.85546875" style="1" customWidth="1"/>
    <col min="15699" max="15948" width="10.140625" style="1"/>
    <col min="15949" max="15949" width="6" style="1" customWidth="1"/>
    <col min="15950" max="15950" width="44" style="1" customWidth="1"/>
    <col min="15951" max="15951" width="10.7109375" style="1" customWidth="1"/>
    <col min="15952" max="15952" width="10.140625" style="1" customWidth="1"/>
    <col min="15953" max="15953" width="10.7109375" style="1" customWidth="1"/>
    <col min="15954" max="15954" width="11.85546875" style="1" customWidth="1"/>
    <col min="15955" max="16384" width="10.140625" style="1"/>
  </cols>
  <sheetData>
    <row r="1" spans="1:14" x14ac:dyDescent="0.2">
      <c r="I1" s="5" t="s">
        <v>217</v>
      </c>
    </row>
    <row r="2" spans="1:14" ht="15.75" x14ac:dyDescent="0.25">
      <c r="A2" s="54" t="s">
        <v>31</v>
      </c>
      <c r="B2" s="8"/>
      <c r="M2" s="102" t="s">
        <v>115</v>
      </c>
    </row>
    <row r="3" spans="1:14" ht="15.75" x14ac:dyDescent="0.25">
      <c r="A3" s="54"/>
      <c r="B3" s="8"/>
      <c r="C3" s="111" t="s">
        <v>252</v>
      </c>
      <c r="D3" s="112"/>
      <c r="E3" s="112"/>
      <c r="F3" s="113"/>
      <c r="G3" s="115" t="s">
        <v>250</v>
      </c>
      <c r="H3" s="116"/>
      <c r="I3" s="116"/>
      <c r="J3" s="117"/>
      <c r="K3" s="111" t="s">
        <v>251</v>
      </c>
      <c r="L3" s="112"/>
      <c r="M3" s="112"/>
      <c r="N3" s="113"/>
    </row>
    <row r="4" spans="1:14" ht="13.5" customHeight="1" x14ac:dyDescent="0.25">
      <c r="A4" s="110" t="s">
        <v>0</v>
      </c>
      <c r="B4" s="110" t="s">
        <v>32</v>
      </c>
      <c r="C4" s="110" t="s">
        <v>1</v>
      </c>
      <c r="D4" s="114" t="s">
        <v>2</v>
      </c>
      <c r="E4" s="114"/>
      <c r="F4" s="114"/>
      <c r="G4" s="110" t="s">
        <v>1</v>
      </c>
      <c r="H4" s="114" t="s">
        <v>2</v>
      </c>
      <c r="I4" s="114"/>
      <c r="J4" s="114"/>
      <c r="K4" s="110" t="s">
        <v>1</v>
      </c>
      <c r="L4" s="114" t="s">
        <v>2</v>
      </c>
      <c r="M4" s="114"/>
      <c r="N4" s="114"/>
    </row>
    <row r="5" spans="1:14" ht="15.75" customHeight="1" x14ac:dyDescent="0.25">
      <c r="A5" s="110"/>
      <c r="B5" s="110"/>
      <c r="C5" s="110"/>
      <c r="D5" s="110" t="s">
        <v>33</v>
      </c>
      <c r="E5" s="110"/>
      <c r="F5" s="110" t="s">
        <v>34</v>
      </c>
      <c r="G5" s="110"/>
      <c r="H5" s="110" t="s">
        <v>33</v>
      </c>
      <c r="I5" s="110"/>
      <c r="J5" s="110" t="s">
        <v>34</v>
      </c>
      <c r="K5" s="110"/>
      <c r="L5" s="110" t="s">
        <v>33</v>
      </c>
      <c r="M5" s="110"/>
      <c r="N5" s="110" t="s">
        <v>34</v>
      </c>
    </row>
    <row r="6" spans="1:14" ht="48" customHeight="1" x14ac:dyDescent="0.25">
      <c r="A6" s="110"/>
      <c r="B6" s="110"/>
      <c r="C6" s="110"/>
      <c r="D6" s="11" t="s">
        <v>35</v>
      </c>
      <c r="E6" s="11" t="s">
        <v>36</v>
      </c>
      <c r="F6" s="110"/>
      <c r="G6" s="110"/>
      <c r="H6" s="11" t="s">
        <v>35</v>
      </c>
      <c r="I6" s="11" t="s">
        <v>36</v>
      </c>
      <c r="J6" s="110"/>
      <c r="K6" s="110"/>
      <c r="L6" s="11" t="s">
        <v>35</v>
      </c>
      <c r="M6" s="11" t="s">
        <v>36</v>
      </c>
      <c r="N6" s="110"/>
    </row>
    <row r="7" spans="1:14" ht="15.75" x14ac:dyDescent="0.25">
      <c r="A7" s="48">
        <v>1</v>
      </c>
      <c r="B7" s="47">
        <v>2</v>
      </c>
      <c r="C7" s="66">
        <v>3</v>
      </c>
      <c r="D7" s="66">
        <v>4</v>
      </c>
      <c r="E7" s="66">
        <v>5</v>
      </c>
      <c r="F7" s="66">
        <v>6</v>
      </c>
      <c r="G7" s="70">
        <v>3</v>
      </c>
      <c r="H7" s="70">
        <v>4</v>
      </c>
      <c r="I7" s="70">
        <v>5</v>
      </c>
      <c r="J7" s="70">
        <v>6</v>
      </c>
      <c r="K7" s="70">
        <v>3</v>
      </c>
      <c r="L7" s="70">
        <v>4</v>
      </c>
      <c r="M7" s="70">
        <v>5</v>
      </c>
      <c r="N7" s="70">
        <v>6</v>
      </c>
    </row>
    <row r="8" spans="1:14" ht="15.75" x14ac:dyDescent="0.25">
      <c r="A8" s="12">
        <v>1</v>
      </c>
      <c r="B8" s="7" t="s">
        <v>37</v>
      </c>
      <c r="C8" s="31">
        <v>234</v>
      </c>
      <c r="D8" s="31">
        <v>233</v>
      </c>
      <c r="E8" s="31">
        <v>221.5</v>
      </c>
      <c r="F8" s="31">
        <v>1</v>
      </c>
      <c r="G8" s="31">
        <v>0</v>
      </c>
      <c r="H8" s="31">
        <v>0</v>
      </c>
      <c r="I8" s="31">
        <v>0</v>
      </c>
      <c r="J8" s="31">
        <v>0</v>
      </c>
      <c r="K8" s="31">
        <v>234</v>
      </c>
      <c r="L8" s="31">
        <v>233</v>
      </c>
      <c r="M8" s="31">
        <v>221.5</v>
      </c>
      <c r="N8" s="31">
        <v>1</v>
      </c>
    </row>
    <row r="9" spans="1:14" ht="15.75" x14ac:dyDescent="0.25">
      <c r="A9" s="12">
        <f>+A8+1</f>
        <v>2</v>
      </c>
      <c r="B9" s="7" t="s">
        <v>38</v>
      </c>
      <c r="C9" s="31">
        <v>234</v>
      </c>
      <c r="D9" s="31">
        <v>233</v>
      </c>
      <c r="E9" s="31">
        <v>221.5</v>
      </c>
      <c r="F9" s="31">
        <v>1</v>
      </c>
      <c r="G9" s="31">
        <v>0</v>
      </c>
      <c r="H9" s="31">
        <v>0</v>
      </c>
      <c r="I9" s="31">
        <v>0</v>
      </c>
      <c r="J9" s="31">
        <v>0</v>
      </c>
      <c r="K9" s="31">
        <v>234</v>
      </c>
      <c r="L9" s="31">
        <v>233</v>
      </c>
      <c r="M9" s="31">
        <v>221.5</v>
      </c>
      <c r="N9" s="31">
        <v>1</v>
      </c>
    </row>
    <row r="10" spans="1:14" ht="15.75" x14ac:dyDescent="0.25">
      <c r="A10" s="12">
        <f t="shared" ref="A10:A73" si="0">+A9+1</f>
        <v>3</v>
      </c>
      <c r="B10" s="72" t="s">
        <v>2</v>
      </c>
      <c r="C10" s="99">
        <v>0</v>
      </c>
      <c r="D10" s="99">
        <v>0</v>
      </c>
      <c r="E10" s="99">
        <v>0</v>
      </c>
      <c r="F10" s="99">
        <v>0</v>
      </c>
      <c r="G10" s="99"/>
      <c r="H10" s="99"/>
      <c r="I10" s="99"/>
      <c r="J10" s="99"/>
      <c r="K10" s="99">
        <v>0</v>
      </c>
      <c r="L10" s="99">
        <v>0</v>
      </c>
      <c r="M10" s="99">
        <v>0</v>
      </c>
      <c r="N10" s="99">
        <v>0</v>
      </c>
    </row>
    <row r="11" spans="1:14" ht="31.5" x14ac:dyDescent="0.25">
      <c r="A11" s="12">
        <f t="shared" si="0"/>
        <v>4</v>
      </c>
      <c r="B11" s="6" t="s">
        <v>50</v>
      </c>
      <c r="C11" s="99">
        <v>234</v>
      </c>
      <c r="D11" s="99">
        <v>233</v>
      </c>
      <c r="E11" s="99">
        <v>221.5</v>
      </c>
      <c r="F11" s="99">
        <v>1</v>
      </c>
      <c r="G11" s="99"/>
      <c r="H11" s="99"/>
      <c r="I11" s="99"/>
      <c r="J11" s="99"/>
      <c r="K11" s="99">
        <v>234</v>
      </c>
      <c r="L11" s="99">
        <v>233</v>
      </c>
      <c r="M11" s="99">
        <v>221.5</v>
      </c>
      <c r="N11" s="99">
        <v>1</v>
      </c>
    </row>
    <row r="12" spans="1:14" ht="15.75" x14ac:dyDescent="0.25">
      <c r="A12" s="12">
        <f t="shared" si="0"/>
        <v>5</v>
      </c>
      <c r="B12" s="7" t="s">
        <v>3</v>
      </c>
      <c r="C12" s="31">
        <v>15368.8</v>
      </c>
      <c r="D12" s="31">
        <v>11509.1</v>
      </c>
      <c r="E12" s="31">
        <v>8324.2000000000007</v>
      </c>
      <c r="F12" s="31">
        <v>3859.7</v>
      </c>
      <c r="G12" s="31">
        <v>57.5</v>
      </c>
      <c r="H12" s="31">
        <v>13.4</v>
      </c>
      <c r="I12" s="31">
        <v>56.6</v>
      </c>
      <c r="J12" s="31">
        <v>44.1</v>
      </c>
      <c r="K12" s="31">
        <v>15426.3</v>
      </c>
      <c r="L12" s="31">
        <v>11522.5</v>
      </c>
      <c r="M12" s="31">
        <v>8380.7999999999993</v>
      </c>
      <c r="N12" s="31">
        <v>3903.8</v>
      </c>
    </row>
    <row r="13" spans="1:14" ht="15.75" x14ac:dyDescent="0.25">
      <c r="A13" s="12">
        <f t="shared" si="0"/>
        <v>6</v>
      </c>
      <c r="B13" s="7" t="s">
        <v>38</v>
      </c>
      <c r="C13" s="31">
        <v>14016.4</v>
      </c>
      <c r="D13" s="31">
        <v>10891.5</v>
      </c>
      <c r="E13" s="31">
        <v>8324.2000000000007</v>
      </c>
      <c r="F13" s="31">
        <v>3124.9</v>
      </c>
      <c r="G13" s="31">
        <v>57.5</v>
      </c>
      <c r="H13" s="31">
        <v>57.5</v>
      </c>
      <c r="I13" s="31">
        <v>56.6</v>
      </c>
      <c r="J13" s="31">
        <v>0</v>
      </c>
      <c r="K13" s="31">
        <v>14073.9</v>
      </c>
      <c r="L13" s="31">
        <v>10949</v>
      </c>
      <c r="M13" s="31">
        <v>8380.7999999999993</v>
      </c>
      <c r="N13" s="31">
        <v>3124.9</v>
      </c>
    </row>
    <row r="14" spans="1:14" ht="15.75" x14ac:dyDescent="0.25">
      <c r="A14" s="12">
        <f t="shared" si="0"/>
        <v>7</v>
      </c>
      <c r="B14" s="72" t="s">
        <v>2</v>
      </c>
      <c r="C14" s="99">
        <v>0</v>
      </c>
      <c r="D14" s="99">
        <v>0</v>
      </c>
      <c r="E14" s="99">
        <v>0</v>
      </c>
      <c r="F14" s="99">
        <v>0</v>
      </c>
      <c r="G14" s="99"/>
      <c r="H14" s="99"/>
      <c r="I14" s="99"/>
      <c r="J14" s="99"/>
      <c r="K14" s="99">
        <v>0</v>
      </c>
      <c r="L14" s="99">
        <v>0</v>
      </c>
      <c r="M14" s="99">
        <v>0</v>
      </c>
      <c r="N14" s="99">
        <v>0</v>
      </c>
    </row>
    <row r="15" spans="1:14" ht="31.5" x14ac:dyDescent="0.25">
      <c r="A15" s="12">
        <f t="shared" si="0"/>
        <v>8</v>
      </c>
      <c r="B15" s="6" t="s">
        <v>39</v>
      </c>
      <c r="C15" s="99">
        <v>366.7</v>
      </c>
      <c r="D15" s="99">
        <v>366.7</v>
      </c>
      <c r="E15" s="99">
        <v>155.9</v>
      </c>
      <c r="F15" s="99">
        <v>0</v>
      </c>
      <c r="G15" s="99">
        <v>0</v>
      </c>
      <c r="H15" s="99"/>
      <c r="I15" s="99"/>
      <c r="J15" s="99"/>
      <c r="K15" s="99">
        <v>366.7</v>
      </c>
      <c r="L15" s="99">
        <v>366.7</v>
      </c>
      <c r="M15" s="99">
        <v>155.9</v>
      </c>
      <c r="N15" s="99">
        <v>0</v>
      </c>
    </row>
    <row r="16" spans="1:14" ht="31.5" x14ac:dyDescent="0.25">
      <c r="A16" s="12">
        <f t="shared" si="0"/>
        <v>9</v>
      </c>
      <c r="B16" s="6" t="s">
        <v>40</v>
      </c>
      <c r="C16" s="99">
        <v>215.1</v>
      </c>
      <c r="D16" s="99">
        <v>215.1</v>
      </c>
      <c r="E16" s="99">
        <v>198.9</v>
      </c>
      <c r="F16" s="99">
        <v>0</v>
      </c>
      <c r="G16" s="99">
        <v>44.8</v>
      </c>
      <c r="H16" s="99">
        <v>44.8</v>
      </c>
      <c r="I16" s="99">
        <v>44.1</v>
      </c>
      <c r="J16" s="99"/>
      <c r="K16" s="99">
        <v>259.89999999999998</v>
      </c>
      <c r="L16" s="99">
        <v>259.89999999999998</v>
      </c>
      <c r="M16" s="99">
        <v>243</v>
      </c>
      <c r="N16" s="99">
        <v>0</v>
      </c>
    </row>
    <row r="17" spans="1:14" ht="47.25" x14ac:dyDescent="0.25">
      <c r="A17" s="12">
        <f t="shared" si="0"/>
        <v>10</v>
      </c>
      <c r="B17" s="6" t="s">
        <v>41</v>
      </c>
      <c r="C17" s="99">
        <v>12695.5</v>
      </c>
      <c r="D17" s="99">
        <v>9685.7999999999993</v>
      </c>
      <c r="E17" s="99">
        <v>7480.5</v>
      </c>
      <c r="F17" s="99">
        <v>3009.7</v>
      </c>
      <c r="G17" s="99">
        <v>12.7</v>
      </c>
      <c r="H17" s="99">
        <v>12.7</v>
      </c>
      <c r="I17" s="99">
        <v>12.5</v>
      </c>
      <c r="J17" s="99"/>
      <c r="K17" s="99">
        <v>12708.2</v>
      </c>
      <c r="L17" s="99">
        <v>9698.5</v>
      </c>
      <c r="M17" s="99">
        <v>7493</v>
      </c>
      <c r="N17" s="99">
        <v>3009.7</v>
      </c>
    </row>
    <row r="18" spans="1:14" ht="31.5" x14ac:dyDescent="0.25">
      <c r="A18" s="12">
        <f t="shared" si="0"/>
        <v>11</v>
      </c>
      <c r="B18" s="6" t="s">
        <v>42</v>
      </c>
      <c r="C18" s="99">
        <v>29</v>
      </c>
      <c r="D18" s="99">
        <v>29</v>
      </c>
      <c r="E18" s="99">
        <v>0</v>
      </c>
      <c r="F18" s="99">
        <v>0</v>
      </c>
      <c r="G18" s="99">
        <v>0</v>
      </c>
      <c r="H18" s="99"/>
      <c r="I18" s="99"/>
      <c r="J18" s="99"/>
      <c r="K18" s="99">
        <v>29</v>
      </c>
      <c r="L18" s="99">
        <v>29</v>
      </c>
      <c r="M18" s="99">
        <v>0</v>
      </c>
      <c r="N18" s="99">
        <v>0</v>
      </c>
    </row>
    <row r="19" spans="1:14" ht="31.5" x14ac:dyDescent="0.25">
      <c r="A19" s="12">
        <f t="shared" si="0"/>
        <v>12</v>
      </c>
      <c r="B19" s="6" t="s">
        <v>43</v>
      </c>
      <c r="C19" s="99">
        <v>150</v>
      </c>
      <c r="D19" s="99">
        <v>34.799999999999997</v>
      </c>
      <c r="E19" s="99">
        <v>0</v>
      </c>
      <c r="F19" s="99">
        <v>115.2</v>
      </c>
      <c r="G19" s="99">
        <v>0</v>
      </c>
      <c r="H19" s="99"/>
      <c r="I19" s="99"/>
      <c r="J19" s="99"/>
      <c r="K19" s="99">
        <v>150</v>
      </c>
      <c r="L19" s="99">
        <v>34.799999999999997</v>
      </c>
      <c r="M19" s="99">
        <v>0</v>
      </c>
      <c r="N19" s="99">
        <v>115.2</v>
      </c>
    </row>
    <row r="20" spans="1:14" ht="63" x14ac:dyDescent="0.25">
      <c r="A20" s="12">
        <f t="shared" si="0"/>
        <v>13</v>
      </c>
      <c r="B20" s="6" t="s">
        <v>44</v>
      </c>
      <c r="C20" s="32">
        <v>507.5</v>
      </c>
      <c r="D20" s="32">
        <v>507.5</v>
      </c>
      <c r="E20" s="32">
        <v>456.8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507.5</v>
      </c>
      <c r="L20" s="32">
        <v>507.5</v>
      </c>
      <c r="M20" s="32">
        <v>456.8</v>
      </c>
      <c r="N20" s="32">
        <v>0</v>
      </c>
    </row>
    <row r="21" spans="1:14" ht="15.75" x14ac:dyDescent="0.25">
      <c r="A21" s="12">
        <f t="shared" si="0"/>
        <v>14</v>
      </c>
      <c r="B21" s="72" t="s">
        <v>2</v>
      </c>
      <c r="C21" s="99">
        <v>0</v>
      </c>
      <c r="D21" s="99">
        <v>0</v>
      </c>
      <c r="E21" s="99">
        <v>0</v>
      </c>
      <c r="F21" s="99">
        <v>0</v>
      </c>
      <c r="G21" s="99"/>
      <c r="H21" s="99"/>
      <c r="I21" s="99"/>
      <c r="J21" s="99"/>
      <c r="K21" s="99">
        <v>0</v>
      </c>
      <c r="L21" s="99">
        <v>0</v>
      </c>
      <c r="M21" s="99">
        <v>0</v>
      </c>
      <c r="N21" s="99">
        <v>0</v>
      </c>
    </row>
    <row r="22" spans="1:14" ht="31.5" x14ac:dyDescent="0.25">
      <c r="A22" s="12">
        <f t="shared" si="0"/>
        <v>15</v>
      </c>
      <c r="B22" s="6" t="s">
        <v>16</v>
      </c>
      <c r="C22" s="99">
        <v>0.6</v>
      </c>
      <c r="D22" s="99">
        <v>0.6</v>
      </c>
      <c r="E22" s="99">
        <v>0.6</v>
      </c>
      <c r="F22" s="99">
        <v>0</v>
      </c>
      <c r="G22" s="99">
        <v>0</v>
      </c>
      <c r="H22" s="99"/>
      <c r="I22" s="99"/>
      <c r="J22" s="99"/>
      <c r="K22" s="99">
        <v>0.6</v>
      </c>
      <c r="L22" s="99">
        <v>0.6</v>
      </c>
      <c r="M22" s="99">
        <v>0.6</v>
      </c>
      <c r="N22" s="99">
        <v>0</v>
      </c>
    </row>
    <row r="23" spans="1:14" ht="15.75" x14ac:dyDescent="0.25">
      <c r="A23" s="12">
        <f t="shared" si="0"/>
        <v>16</v>
      </c>
      <c r="B23" s="6" t="s">
        <v>17</v>
      </c>
      <c r="C23" s="99">
        <v>19</v>
      </c>
      <c r="D23" s="99">
        <v>19</v>
      </c>
      <c r="E23" s="99">
        <v>17.5</v>
      </c>
      <c r="F23" s="99">
        <v>0</v>
      </c>
      <c r="G23" s="99">
        <v>0</v>
      </c>
      <c r="H23" s="99"/>
      <c r="I23" s="99"/>
      <c r="J23" s="99"/>
      <c r="K23" s="99">
        <v>19</v>
      </c>
      <c r="L23" s="99">
        <v>19</v>
      </c>
      <c r="M23" s="99">
        <v>17.5</v>
      </c>
      <c r="N23" s="99">
        <v>0</v>
      </c>
    </row>
    <row r="24" spans="1:14" ht="31.5" x14ac:dyDescent="0.25">
      <c r="A24" s="12">
        <f t="shared" si="0"/>
        <v>17</v>
      </c>
      <c r="B24" s="6" t="s">
        <v>18</v>
      </c>
      <c r="C24" s="99">
        <v>15</v>
      </c>
      <c r="D24" s="99">
        <v>15</v>
      </c>
      <c r="E24" s="99">
        <v>14.8</v>
      </c>
      <c r="F24" s="99">
        <v>0</v>
      </c>
      <c r="G24" s="99">
        <v>0</v>
      </c>
      <c r="H24" s="99"/>
      <c r="I24" s="99"/>
      <c r="J24" s="99"/>
      <c r="K24" s="99">
        <v>15</v>
      </c>
      <c r="L24" s="99">
        <v>15</v>
      </c>
      <c r="M24" s="99">
        <v>14.8</v>
      </c>
      <c r="N24" s="99">
        <v>0</v>
      </c>
    </row>
    <row r="25" spans="1:14" ht="31.5" x14ac:dyDescent="0.25">
      <c r="A25" s="12">
        <f t="shared" si="0"/>
        <v>18</v>
      </c>
      <c r="B25" s="6" t="s">
        <v>112</v>
      </c>
      <c r="C25" s="99">
        <v>73.3</v>
      </c>
      <c r="D25" s="99">
        <v>73.3</v>
      </c>
      <c r="E25" s="99">
        <v>57.5</v>
      </c>
      <c r="F25" s="99">
        <v>0</v>
      </c>
      <c r="G25" s="99">
        <v>0</v>
      </c>
      <c r="H25" s="99"/>
      <c r="I25" s="99"/>
      <c r="J25" s="99"/>
      <c r="K25" s="99">
        <v>73.3</v>
      </c>
      <c r="L25" s="99">
        <v>73.3</v>
      </c>
      <c r="M25" s="99">
        <v>57.5</v>
      </c>
      <c r="N25" s="99">
        <v>0</v>
      </c>
    </row>
    <row r="26" spans="1:14" ht="31.5" x14ac:dyDescent="0.25">
      <c r="A26" s="12">
        <f t="shared" si="0"/>
        <v>19</v>
      </c>
      <c r="B26" s="6" t="s">
        <v>144</v>
      </c>
      <c r="C26" s="99">
        <v>36.4</v>
      </c>
      <c r="D26" s="99">
        <v>36.4</v>
      </c>
      <c r="E26" s="99">
        <v>32.200000000000003</v>
      </c>
      <c r="F26" s="99">
        <v>0</v>
      </c>
      <c r="G26" s="99">
        <v>0</v>
      </c>
      <c r="H26" s="99"/>
      <c r="I26" s="99"/>
      <c r="J26" s="99"/>
      <c r="K26" s="99">
        <v>36.4</v>
      </c>
      <c r="L26" s="99">
        <v>36.4</v>
      </c>
      <c r="M26" s="99">
        <v>32.200000000000003</v>
      </c>
      <c r="N26" s="99">
        <v>0</v>
      </c>
    </row>
    <row r="27" spans="1:14" ht="15.75" x14ac:dyDescent="0.25">
      <c r="A27" s="12">
        <f t="shared" si="0"/>
        <v>20</v>
      </c>
      <c r="B27" s="6" t="s">
        <v>19</v>
      </c>
      <c r="C27" s="99">
        <v>90.5</v>
      </c>
      <c r="D27" s="99">
        <v>90.5</v>
      </c>
      <c r="E27" s="99">
        <v>88.8</v>
      </c>
      <c r="F27" s="99">
        <v>0</v>
      </c>
      <c r="G27" s="99">
        <v>0</v>
      </c>
      <c r="H27" s="99"/>
      <c r="I27" s="99"/>
      <c r="J27" s="99"/>
      <c r="K27" s="99">
        <v>90.5</v>
      </c>
      <c r="L27" s="99">
        <v>90.5</v>
      </c>
      <c r="M27" s="99">
        <v>88.8</v>
      </c>
      <c r="N27" s="99">
        <v>0</v>
      </c>
    </row>
    <row r="28" spans="1:14" ht="47.25" x14ac:dyDescent="0.25">
      <c r="A28" s="12">
        <f t="shared" si="0"/>
        <v>21</v>
      </c>
      <c r="B28" s="6" t="s">
        <v>108</v>
      </c>
      <c r="C28" s="99">
        <v>21.5</v>
      </c>
      <c r="D28" s="99">
        <v>21.5</v>
      </c>
      <c r="E28" s="99">
        <v>21.1</v>
      </c>
      <c r="F28" s="99">
        <v>0</v>
      </c>
      <c r="G28" s="99">
        <v>0</v>
      </c>
      <c r="H28" s="99"/>
      <c r="I28" s="99"/>
      <c r="J28" s="99"/>
      <c r="K28" s="99">
        <v>21.5</v>
      </c>
      <c r="L28" s="99">
        <v>21.5</v>
      </c>
      <c r="M28" s="99">
        <v>21.1</v>
      </c>
      <c r="N28" s="99">
        <v>0</v>
      </c>
    </row>
    <row r="29" spans="1:14" ht="31.5" x14ac:dyDescent="0.25">
      <c r="A29" s="12">
        <f t="shared" si="0"/>
        <v>22</v>
      </c>
      <c r="B29" s="6" t="s">
        <v>21</v>
      </c>
      <c r="C29" s="99">
        <v>2.6</v>
      </c>
      <c r="D29" s="99">
        <v>2.6</v>
      </c>
      <c r="E29" s="99">
        <v>0</v>
      </c>
      <c r="F29" s="99">
        <v>0</v>
      </c>
      <c r="G29" s="99">
        <v>0</v>
      </c>
      <c r="H29" s="99"/>
      <c r="I29" s="99"/>
      <c r="J29" s="99"/>
      <c r="K29" s="99">
        <v>2.6</v>
      </c>
      <c r="L29" s="99">
        <v>2.6</v>
      </c>
      <c r="M29" s="99">
        <v>0</v>
      </c>
      <c r="N29" s="99">
        <v>0</v>
      </c>
    </row>
    <row r="30" spans="1:14" ht="15.75" x14ac:dyDescent="0.25">
      <c r="A30" s="12">
        <f t="shared" si="0"/>
        <v>23</v>
      </c>
      <c r="B30" s="6" t="s">
        <v>20</v>
      </c>
      <c r="C30" s="99">
        <v>62</v>
      </c>
      <c r="D30" s="99">
        <v>62</v>
      </c>
      <c r="E30" s="99">
        <v>52</v>
      </c>
      <c r="F30" s="99">
        <v>0</v>
      </c>
      <c r="G30" s="99">
        <v>0</v>
      </c>
      <c r="H30" s="99"/>
      <c r="I30" s="99"/>
      <c r="J30" s="99"/>
      <c r="K30" s="99">
        <v>62</v>
      </c>
      <c r="L30" s="99">
        <v>62</v>
      </c>
      <c r="M30" s="99">
        <v>52</v>
      </c>
      <c r="N30" s="99">
        <v>0</v>
      </c>
    </row>
    <row r="31" spans="1:14" ht="15.75" x14ac:dyDescent="0.25">
      <c r="A31" s="12">
        <f t="shared" si="0"/>
        <v>24</v>
      </c>
      <c r="B31" s="11" t="s">
        <v>45</v>
      </c>
      <c r="C31" s="99">
        <v>16</v>
      </c>
      <c r="D31" s="99">
        <v>16</v>
      </c>
      <c r="E31" s="99">
        <v>15.3</v>
      </c>
      <c r="F31" s="99">
        <v>0</v>
      </c>
      <c r="G31" s="99">
        <v>0</v>
      </c>
      <c r="H31" s="99"/>
      <c r="I31" s="99"/>
      <c r="J31" s="99"/>
      <c r="K31" s="99">
        <v>16</v>
      </c>
      <c r="L31" s="99">
        <v>16</v>
      </c>
      <c r="M31" s="99">
        <v>15.3</v>
      </c>
      <c r="N31" s="99">
        <v>0</v>
      </c>
    </row>
    <row r="32" spans="1:14" ht="31.5" x14ac:dyDescent="0.25">
      <c r="A32" s="12">
        <f t="shared" si="0"/>
        <v>25</v>
      </c>
      <c r="B32" s="6" t="s">
        <v>147</v>
      </c>
      <c r="C32" s="99">
        <v>8.4</v>
      </c>
      <c r="D32" s="99">
        <v>8.4</v>
      </c>
      <c r="E32" s="99">
        <v>8.1999999999999993</v>
      </c>
      <c r="F32" s="99">
        <v>0</v>
      </c>
      <c r="G32" s="99">
        <v>0</v>
      </c>
      <c r="H32" s="99"/>
      <c r="I32" s="99"/>
      <c r="J32" s="99"/>
      <c r="K32" s="99">
        <v>8.4</v>
      </c>
      <c r="L32" s="99">
        <v>8.4</v>
      </c>
      <c r="M32" s="99">
        <v>8.1999999999999993</v>
      </c>
      <c r="N32" s="99">
        <v>0</v>
      </c>
    </row>
    <row r="33" spans="1:14" ht="15.75" x14ac:dyDescent="0.25">
      <c r="A33" s="12">
        <f t="shared" si="0"/>
        <v>26</v>
      </c>
      <c r="B33" s="6" t="s">
        <v>46</v>
      </c>
      <c r="C33" s="99">
        <v>70.7</v>
      </c>
      <c r="D33" s="99">
        <v>70.7</v>
      </c>
      <c r="E33" s="99">
        <v>69.2</v>
      </c>
      <c r="F33" s="99">
        <v>0</v>
      </c>
      <c r="G33" s="99">
        <v>0</v>
      </c>
      <c r="H33" s="99"/>
      <c r="I33" s="99"/>
      <c r="J33" s="99"/>
      <c r="K33" s="99">
        <v>70.7</v>
      </c>
      <c r="L33" s="99">
        <v>70.7</v>
      </c>
      <c r="M33" s="99">
        <v>69.2</v>
      </c>
      <c r="N33" s="99">
        <v>0</v>
      </c>
    </row>
    <row r="34" spans="1:14" ht="31.5" x14ac:dyDescent="0.25">
      <c r="A34" s="12">
        <f t="shared" si="0"/>
        <v>27</v>
      </c>
      <c r="B34" s="6" t="s">
        <v>47</v>
      </c>
      <c r="C34" s="99">
        <v>24.3</v>
      </c>
      <c r="D34" s="99">
        <v>24.3</v>
      </c>
      <c r="E34" s="99">
        <v>19.8</v>
      </c>
      <c r="F34" s="99">
        <v>0</v>
      </c>
      <c r="G34" s="99">
        <v>0</v>
      </c>
      <c r="H34" s="99"/>
      <c r="I34" s="99"/>
      <c r="J34" s="99"/>
      <c r="K34" s="99">
        <v>24.3</v>
      </c>
      <c r="L34" s="99">
        <v>24.3</v>
      </c>
      <c r="M34" s="99">
        <v>19.8</v>
      </c>
      <c r="N34" s="99">
        <v>0</v>
      </c>
    </row>
    <row r="35" spans="1:14" ht="15.75" x14ac:dyDescent="0.25">
      <c r="A35" s="12">
        <f t="shared" si="0"/>
        <v>28</v>
      </c>
      <c r="B35" s="6" t="s">
        <v>48</v>
      </c>
      <c r="C35" s="99">
        <v>14.5</v>
      </c>
      <c r="D35" s="99">
        <v>14.5</v>
      </c>
      <c r="E35" s="99">
        <v>13.2</v>
      </c>
      <c r="F35" s="99">
        <v>0</v>
      </c>
      <c r="G35" s="32">
        <v>0</v>
      </c>
      <c r="H35" s="32"/>
      <c r="I35" s="99"/>
      <c r="J35" s="99"/>
      <c r="K35" s="99">
        <v>14.5</v>
      </c>
      <c r="L35" s="99">
        <v>14.5</v>
      </c>
      <c r="M35" s="99">
        <v>13.2</v>
      </c>
      <c r="N35" s="99">
        <v>0</v>
      </c>
    </row>
    <row r="36" spans="1:14" ht="31.5" x14ac:dyDescent="0.25">
      <c r="A36" s="12">
        <f t="shared" si="0"/>
        <v>29</v>
      </c>
      <c r="B36" s="6" t="s">
        <v>148</v>
      </c>
      <c r="C36" s="99">
        <v>2</v>
      </c>
      <c r="D36" s="99">
        <v>2</v>
      </c>
      <c r="E36" s="99">
        <v>1.9</v>
      </c>
      <c r="F36" s="99">
        <v>0</v>
      </c>
      <c r="G36" s="32">
        <v>0</v>
      </c>
      <c r="H36" s="32"/>
      <c r="I36" s="99"/>
      <c r="J36" s="99"/>
      <c r="K36" s="99">
        <v>2</v>
      </c>
      <c r="L36" s="99">
        <v>2</v>
      </c>
      <c r="M36" s="99">
        <v>1.9</v>
      </c>
      <c r="N36" s="99">
        <v>0</v>
      </c>
    </row>
    <row r="37" spans="1:14" ht="47.25" x14ac:dyDescent="0.25">
      <c r="A37" s="12">
        <f t="shared" si="0"/>
        <v>30</v>
      </c>
      <c r="B37" s="6" t="s">
        <v>149</v>
      </c>
      <c r="C37" s="99">
        <v>1.4</v>
      </c>
      <c r="D37" s="99">
        <v>1.4</v>
      </c>
      <c r="E37" s="99">
        <v>1.4</v>
      </c>
      <c r="F37" s="99">
        <v>0</v>
      </c>
      <c r="G37" s="99">
        <v>0</v>
      </c>
      <c r="H37" s="99"/>
      <c r="I37" s="99"/>
      <c r="J37" s="99"/>
      <c r="K37" s="99">
        <v>1.4</v>
      </c>
      <c r="L37" s="99">
        <v>1.4</v>
      </c>
      <c r="M37" s="99">
        <v>1.4</v>
      </c>
      <c r="N37" s="99">
        <v>0</v>
      </c>
    </row>
    <row r="38" spans="1:14" ht="31.5" x14ac:dyDescent="0.25">
      <c r="A38" s="12">
        <f t="shared" si="0"/>
        <v>31</v>
      </c>
      <c r="B38" s="6" t="s">
        <v>168</v>
      </c>
      <c r="C38" s="99">
        <v>49.3</v>
      </c>
      <c r="D38" s="99">
        <v>49.3</v>
      </c>
      <c r="E38" s="99">
        <v>43.3</v>
      </c>
      <c r="F38" s="99">
        <v>0</v>
      </c>
      <c r="G38" s="99">
        <v>0</v>
      </c>
      <c r="H38" s="99"/>
      <c r="I38" s="99"/>
      <c r="J38" s="99"/>
      <c r="K38" s="99">
        <v>49.3</v>
      </c>
      <c r="L38" s="99">
        <v>49.3</v>
      </c>
      <c r="M38" s="99">
        <v>43.3</v>
      </c>
      <c r="N38" s="99">
        <v>0</v>
      </c>
    </row>
    <row r="39" spans="1:14" ht="47.25" x14ac:dyDescent="0.25">
      <c r="A39" s="12">
        <f t="shared" si="0"/>
        <v>32</v>
      </c>
      <c r="B39" s="55" t="s">
        <v>151</v>
      </c>
      <c r="C39" s="99">
        <v>4.5</v>
      </c>
      <c r="D39" s="99">
        <v>4.5</v>
      </c>
      <c r="E39" s="99">
        <v>4.4000000000000004</v>
      </c>
      <c r="F39" s="99">
        <v>0</v>
      </c>
      <c r="G39" s="99">
        <v>0</v>
      </c>
      <c r="H39" s="99"/>
      <c r="I39" s="99"/>
      <c r="J39" s="99"/>
      <c r="K39" s="99">
        <v>4.5</v>
      </c>
      <c r="L39" s="99">
        <v>4.5</v>
      </c>
      <c r="M39" s="99">
        <v>4.4000000000000004</v>
      </c>
      <c r="N39" s="99">
        <v>0</v>
      </c>
    </row>
    <row r="40" spans="1:14" ht="47.25" x14ac:dyDescent="0.25">
      <c r="A40" s="12">
        <f t="shared" si="0"/>
        <v>33</v>
      </c>
      <c r="B40" s="55" t="s">
        <v>236</v>
      </c>
      <c r="C40" s="99">
        <v>28.1</v>
      </c>
      <c r="D40" s="99">
        <v>28.1</v>
      </c>
      <c r="E40" s="99">
        <v>27.7</v>
      </c>
      <c r="F40" s="99">
        <v>0</v>
      </c>
      <c r="G40" s="99">
        <v>0</v>
      </c>
      <c r="H40" s="32"/>
      <c r="I40" s="32"/>
      <c r="J40" s="99"/>
      <c r="K40" s="99">
        <v>28.1</v>
      </c>
      <c r="L40" s="99">
        <v>28.1</v>
      </c>
      <c r="M40" s="99">
        <v>27.7</v>
      </c>
      <c r="N40" s="100">
        <v>0</v>
      </c>
    </row>
    <row r="41" spans="1:14" ht="78.75" x14ac:dyDescent="0.25">
      <c r="A41" s="12">
        <f t="shared" si="0"/>
        <v>34</v>
      </c>
      <c r="B41" s="55" t="s">
        <v>237</v>
      </c>
      <c r="C41" s="99">
        <v>20</v>
      </c>
      <c r="D41" s="99">
        <v>20</v>
      </c>
      <c r="E41" s="99">
        <v>0</v>
      </c>
      <c r="F41" s="99">
        <v>0</v>
      </c>
      <c r="G41" s="99">
        <v>0</v>
      </c>
      <c r="H41" s="32"/>
      <c r="I41" s="32"/>
      <c r="J41" s="99"/>
      <c r="K41" s="99">
        <v>20</v>
      </c>
      <c r="L41" s="99">
        <v>20</v>
      </c>
      <c r="M41" s="99">
        <v>0</v>
      </c>
      <c r="N41" s="99">
        <v>0</v>
      </c>
    </row>
    <row r="42" spans="1:14" ht="31.5" x14ac:dyDescent="0.25">
      <c r="A42" s="12">
        <f t="shared" si="0"/>
        <v>35</v>
      </c>
      <c r="B42" s="6" t="s">
        <v>172</v>
      </c>
      <c r="C42" s="100">
        <v>136.80000000000001</v>
      </c>
      <c r="D42" s="100">
        <v>136.80000000000001</v>
      </c>
      <c r="E42" s="100">
        <v>0</v>
      </c>
      <c r="F42" s="100">
        <v>0</v>
      </c>
      <c r="G42" s="99">
        <v>0</v>
      </c>
      <c r="H42" s="99"/>
      <c r="I42" s="99"/>
      <c r="J42" s="99"/>
      <c r="K42" s="100">
        <v>136.80000000000001</v>
      </c>
      <c r="L42" s="100">
        <v>136.80000000000001</v>
      </c>
      <c r="M42" s="100">
        <v>0</v>
      </c>
      <c r="N42" s="100">
        <v>0</v>
      </c>
    </row>
    <row r="43" spans="1:14" ht="47.25" x14ac:dyDescent="0.25">
      <c r="A43" s="12">
        <f t="shared" si="0"/>
        <v>36</v>
      </c>
      <c r="B43" s="11" t="s">
        <v>173</v>
      </c>
      <c r="C43" s="100">
        <v>204.4</v>
      </c>
      <c r="D43" s="100">
        <v>204.4</v>
      </c>
      <c r="E43" s="100">
        <v>0</v>
      </c>
      <c r="F43" s="100">
        <v>0</v>
      </c>
      <c r="G43" s="99">
        <v>0</v>
      </c>
      <c r="H43" s="99">
        <v>-44.1</v>
      </c>
      <c r="I43" s="99"/>
      <c r="J43" s="99">
        <v>44.1</v>
      </c>
      <c r="K43" s="100">
        <v>204.4</v>
      </c>
      <c r="L43" s="100">
        <v>160.30000000000001</v>
      </c>
      <c r="M43" s="100">
        <v>0</v>
      </c>
      <c r="N43" s="100">
        <v>44.1</v>
      </c>
    </row>
    <row r="44" spans="1:14" ht="31.5" x14ac:dyDescent="0.25">
      <c r="A44" s="12">
        <f t="shared" si="0"/>
        <v>37</v>
      </c>
      <c r="B44" s="55" t="s">
        <v>174</v>
      </c>
      <c r="C44" s="100">
        <v>271</v>
      </c>
      <c r="D44" s="100">
        <v>271</v>
      </c>
      <c r="E44" s="100">
        <v>0</v>
      </c>
      <c r="F44" s="100">
        <v>0</v>
      </c>
      <c r="G44" s="99">
        <v>0</v>
      </c>
      <c r="H44" s="99"/>
      <c r="I44" s="99"/>
      <c r="J44" s="99"/>
      <c r="K44" s="100">
        <v>271</v>
      </c>
      <c r="L44" s="100">
        <v>271</v>
      </c>
      <c r="M44" s="100">
        <v>0</v>
      </c>
      <c r="N44" s="100">
        <v>0</v>
      </c>
    </row>
    <row r="45" spans="1:14" ht="31.5" x14ac:dyDescent="0.25">
      <c r="A45" s="12">
        <f t="shared" si="0"/>
        <v>38</v>
      </c>
      <c r="B45" s="7" t="s">
        <v>175</v>
      </c>
      <c r="C45" s="100">
        <v>163.4</v>
      </c>
      <c r="D45" s="100">
        <v>5.4</v>
      </c>
      <c r="E45" s="100">
        <v>0</v>
      </c>
      <c r="F45" s="100">
        <v>158</v>
      </c>
      <c r="G45" s="99">
        <v>0</v>
      </c>
      <c r="H45" s="99"/>
      <c r="I45" s="99"/>
      <c r="J45" s="99"/>
      <c r="K45" s="100">
        <v>163.4</v>
      </c>
      <c r="L45" s="100">
        <v>5.4</v>
      </c>
      <c r="M45" s="100">
        <v>0</v>
      </c>
      <c r="N45" s="100">
        <v>158</v>
      </c>
    </row>
    <row r="46" spans="1:14" ht="31.5" x14ac:dyDescent="0.25">
      <c r="A46" s="12">
        <f t="shared" si="0"/>
        <v>39</v>
      </c>
      <c r="B46" s="11" t="s">
        <v>176</v>
      </c>
      <c r="C46" s="100">
        <v>12.6</v>
      </c>
      <c r="D46" s="100">
        <v>0</v>
      </c>
      <c r="E46" s="100">
        <v>0</v>
      </c>
      <c r="F46" s="100">
        <v>12.6</v>
      </c>
      <c r="G46" s="99">
        <v>0</v>
      </c>
      <c r="H46" s="99"/>
      <c r="I46" s="99"/>
      <c r="J46" s="99"/>
      <c r="K46" s="100">
        <v>12.6</v>
      </c>
      <c r="L46" s="100">
        <v>0</v>
      </c>
      <c r="M46" s="100">
        <v>0</v>
      </c>
      <c r="N46" s="100">
        <v>12.6</v>
      </c>
    </row>
    <row r="47" spans="1:14" ht="31.5" x14ac:dyDescent="0.25">
      <c r="A47" s="12">
        <f t="shared" si="0"/>
        <v>40</v>
      </c>
      <c r="B47" s="10" t="s">
        <v>177</v>
      </c>
      <c r="C47" s="100">
        <v>414.2</v>
      </c>
      <c r="D47" s="100">
        <v>0</v>
      </c>
      <c r="E47" s="100">
        <v>0</v>
      </c>
      <c r="F47" s="100">
        <v>414.2</v>
      </c>
      <c r="G47" s="99">
        <v>0</v>
      </c>
      <c r="H47" s="99"/>
      <c r="I47" s="99"/>
      <c r="J47" s="99"/>
      <c r="K47" s="100">
        <v>414.2</v>
      </c>
      <c r="L47" s="100">
        <v>0</v>
      </c>
      <c r="M47" s="100">
        <v>0</v>
      </c>
      <c r="N47" s="100">
        <v>414.2</v>
      </c>
    </row>
    <row r="48" spans="1:14" ht="31.5" x14ac:dyDescent="0.25">
      <c r="A48" s="12">
        <f t="shared" si="0"/>
        <v>41</v>
      </c>
      <c r="B48" s="10" t="s">
        <v>178</v>
      </c>
      <c r="C48" s="100">
        <v>150</v>
      </c>
      <c r="D48" s="100">
        <v>0</v>
      </c>
      <c r="E48" s="100">
        <v>0</v>
      </c>
      <c r="F48" s="100">
        <v>150</v>
      </c>
      <c r="G48" s="99">
        <v>0</v>
      </c>
      <c r="H48" s="99"/>
      <c r="I48" s="99"/>
      <c r="J48" s="99"/>
      <c r="K48" s="100">
        <v>150</v>
      </c>
      <c r="L48" s="100">
        <v>0</v>
      </c>
      <c r="M48" s="100">
        <v>0</v>
      </c>
      <c r="N48" s="100">
        <v>150</v>
      </c>
    </row>
    <row r="49" spans="1:14" ht="15.75" x14ac:dyDescent="0.25">
      <c r="A49" s="12">
        <f t="shared" si="0"/>
        <v>42</v>
      </c>
      <c r="B49" s="33" t="s">
        <v>49</v>
      </c>
      <c r="C49" s="31">
        <v>33031.1</v>
      </c>
      <c r="D49" s="31">
        <v>7032.5</v>
      </c>
      <c r="E49" s="31">
        <v>36.6</v>
      </c>
      <c r="F49" s="31">
        <v>25998.6</v>
      </c>
      <c r="G49" s="31">
        <v>-498.6</v>
      </c>
      <c r="H49" s="31">
        <v>325.89999999999998</v>
      </c>
      <c r="I49" s="31">
        <v>0</v>
      </c>
      <c r="J49" s="31">
        <v>-824.5</v>
      </c>
      <c r="K49" s="31">
        <v>32532.5</v>
      </c>
      <c r="L49" s="31">
        <v>7358.4</v>
      </c>
      <c r="M49" s="31">
        <v>36.6</v>
      </c>
      <c r="N49" s="31">
        <v>25174.1</v>
      </c>
    </row>
    <row r="50" spans="1:14" ht="31.5" x14ac:dyDescent="0.25">
      <c r="A50" s="12">
        <f t="shared" si="0"/>
        <v>43</v>
      </c>
      <c r="B50" s="33" t="s">
        <v>135</v>
      </c>
      <c r="C50" s="31">
        <v>1982.2</v>
      </c>
      <c r="D50" s="31">
        <v>298.39999999999998</v>
      </c>
      <c r="E50" s="31">
        <v>3.3</v>
      </c>
      <c r="F50" s="31">
        <v>1683.8</v>
      </c>
      <c r="G50" s="31">
        <v>265.39999999999998</v>
      </c>
      <c r="H50" s="31">
        <v>0</v>
      </c>
      <c r="I50" s="31">
        <v>0</v>
      </c>
      <c r="J50" s="31">
        <v>265.39999999999998</v>
      </c>
      <c r="K50" s="31">
        <v>2247.6</v>
      </c>
      <c r="L50" s="31">
        <v>298.39999999999998</v>
      </c>
      <c r="M50" s="31">
        <v>3.3</v>
      </c>
      <c r="N50" s="31">
        <v>1949.2</v>
      </c>
    </row>
    <row r="51" spans="1:14" ht="15.75" x14ac:dyDescent="0.25">
      <c r="A51" s="12">
        <f t="shared" si="0"/>
        <v>44</v>
      </c>
      <c r="B51" s="56" t="s">
        <v>2</v>
      </c>
      <c r="C51" s="99">
        <v>0</v>
      </c>
      <c r="D51" s="99">
        <v>0</v>
      </c>
      <c r="E51" s="99">
        <v>0</v>
      </c>
      <c r="F51" s="99">
        <v>0</v>
      </c>
      <c r="G51" s="99"/>
      <c r="H51" s="99"/>
      <c r="I51" s="99"/>
      <c r="J51" s="99"/>
      <c r="K51" s="99">
        <v>0</v>
      </c>
      <c r="L51" s="99">
        <v>0</v>
      </c>
      <c r="M51" s="99">
        <v>0</v>
      </c>
      <c r="N51" s="99">
        <v>0</v>
      </c>
    </row>
    <row r="52" spans="1:14" ht="31.5" x14ac:dyDescent="0.25">
      <c r="A52" s="12">
        <f t="shared" si="0"/>
        <v>45</v>
      </c>
      <c r="B52" s="55" t="s">
        <v>134</v>
      </c>
      <c r="C52" s="99">
        <v>1278.2</v>
      </c>
      <c r="D52" s="99">
        <v>284.60000000000002</v>
      </c>
      <c r="E52" s="99">
        <v>0.6</v>
      </c>
      <c r="F52" s="99">
        <v>993.6</v>
      </c>
      <c r="G52" s="99">
        <v>-177.8</v>
      </c>
      <c r="H52" s="99"/>
      <c r="I52" s="99"/>
      <c r="J52" s="99">
        <v>-177.8</v>
      </c>
      <c r="K52" s="99">
        <v>1100.4000000000001</v>
      </c>
      <c r="L52" s="99">
        <v>284.60000000000002</v>
      </c>
      <c r="M52" s="99">
        <v>0.6</v>
      </c>
      <c r="N52" s="99">
        <v>815.8</v>
      </c>
    </row>
    <row r="53" spans="1:14" ht="47.25" x14ac:dyDescent="0.25">
      <c r="A53" s="12">
        <f t="shared" si="0"/>
        <v>46</v>
      </c>
      <c r="B53" s="55" t="s">
        <v>161</v>
      </c>
      <c r="C53" s="99">
        <v>704</v>
      </c>
      <c r="D53" s="99">
        <v>13.8</v>
      </c>
      <c r="E53" s="99">
        <v>2.7</v>
      </c>
      <c r="F53" s="99">
        <v>690.2</v>
      </c>
      <c r="G53" s="99">
        <v>443.2</v>
      </c>
      <c r="H53" s="99"/>
      <c r="I53" s="99"/>
      <c r="J53" s="99">
        <v>443.2</v>
      </c>
      <c r="K53" s="99">
        <v>1147.2</v>
      </c>
      <c r="L53" s="99">
        <v>13.8</v>
      </c>
      <c r="M53" s="99">
        <v>2.7</v>
      </c>
      <c r="N53" s="99">
        <v>1133.4000000000001</v>
      </c>
    </row>
    <row r="54" spans="1:14" ht="15.75" x14ac:dyDescent="0.25">
      <c r="A54" s="12">
        <f t="shared" si="0"/>
        <v>47</v>
      </c>
      <c r="B54" s="7" t="s">
        <v>130</v>
      </c>
      <c r="C54" s="31">
        <v>125.3</v>
      </c>
      <c r="D54" s="31">
        <v>125.3</v>
      </c>
      <c r="E54" s="31">
        <v>0</v>
      </c>
      <c r="F54" s="31">
        <v>0</v>
      </c>
      <c r="G54" s="31">
        <v>5.9</v>
      </c>
      <c r="H54" s="31">
        <v>5.9</v>
      </c>
      <c r="I54" s="31">
        <v>0</v>
      </c>
      <c r="J54" s="31">
        <v>0</v>
      </c>
      <c r="K54" s="31">
        <v>131.19999999999999</v>
      </c>
      <c r="L54" s="31">
        <v>131.19999999999999</v>
      </c>
      <c r="M54" s="31">
        <v>0</v>
      </c>
      <c r="N54" s="31">
        <v>0</v>
      </c>
    </row>
    <row r="55" spans="1:14" ht="15.75" x14ac:dyDescent="0.25">
      <c r="A55" s="12">
        <f t="shared" si="0"/>
        <v>48</v>
      </c>
      <c r="B55" s="56" t="s">
        <v>2</v>
      </c>
      <c r="C55" s="99">
        <v>0</v>
      </c>
      <c r="D55" s="99">
        <v>0</v>
      </c>
      <c r="E55" s="99">
        <v>0</v>
      </c>
      <c r="F55" s="99">
        <v>0</v>
      </c>
      <c r="G55" s="99"/>
      <c r="H55" s="99"/>
      <c r="I55" s="99"/>
      <c r="J55" s="99"/>
      <c r="K55" s="99">
        <v>0</v>
      </c>
      <c r="L55" s="99">
        <v>0</v>
      </c>
      <c r="M55" s="99">
        <v>0</v>
      </c>
      <c r="N55" s="99">
        <v>0</v>
      </c>
    </row>
    <row r="56" spans="1:14" ht="31.5" x14ac:dyDescent="0.25">
      <c r="A56" s="12">
        <f t="shared" si="0"/>
        <v>49</v>
      </c>
      <c r="B56" s="6" t="s">
        <v>50</v>
      </c>
      <c r="C56" s="99">
        <v>119.9</v>
      </c>
      <c r="D56" s="99">
        <v>119.9</v>
      </c>
      <c r="E56" s="99">
        <v>0</v>
      </c>
      <c r="F56" s="99">
        <v>0</v>
      </c>
      <c r="G56" s="99">
        <v>5.9</v>
      </c>
      <c r="H56" s="99">
        <v>5.9</v>
      </c>
      <c r="I56" s="99"/>
      <c r="J56" s="99"/>
      <c r="K56" s="99">
        <v>125.8</v>
      </c>
      <c r="L56" s="99">
        <v>125.8</v>
      </c>
      <c r="M56" s="99">
        <v>0</v>
      </c>
      <c r="N56" s="99">
        <v>0</v>
      </c>
    </row>
    <row r="57" spans="1:14" ht="63" x14ac:dyDescent="0.25">
      <c r="A57" s="12">
        <f t="shared" si="0"/>
        <v>50</v>
      </c>
      <c r="B57" s="7" t="s">
        <v>179</v>
      </c>
      <c r="C57" s="32">
        <v>5.4</v>
      </c>
      <c r="D57" s="32">
        <v>5.4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5.4</v>
      </c>
      <c r="L57" s="32">
        <v>5.4</v>
      </c>
      <c r="M57" s="32">
        <v>0</v>
      </c>
      <c r="N57" s="32">
        <v>0</v>
      </c>
    </row>
    <row r="58" spans="1:14" ht="15.75" x14ac:dyDescent="0.25">
      <c r="A58" s="12">
        <f t="shared" si="0"/>
        <v>51</v>
      </c>
      <c r="B58" s="56" t="s">
        <v>2</v>
      </c>
      <c r="C58" s="99">
        <v>0</v>
      </c>
      <c r="D58" s="99">
        <v>0</v>
      </c>
      <c r="E58" s="99">
        <v>0</v>
      </c>
      <c r="F58" s="99">
        <v>0</v>
      </c>
      <c r="G58" s="99"/>
      <c r="H58" s="99"/>
      <c r="I58" s="99"/>
      <c r="J58" s="99"/>
      <c r="K58" s="99">
        <v>0</v>
      </c>
      <c r="L58" s="99">
        <v>0</v>
      </c>
      <c r="M58" s="99">
        <v>0</v>
      </c>
      <c r="N58" s="99">
        <v>0</v>
      </c>
    </row>
    <row r="59" spans="1:14" ht="15.75" x14ac:dyDescent="0.25">
      <c r="A59" s="12">
        <f t="shared" si="0"/>
        <v>52</v>
      </c>
      <c r="B59" s="6" t="s">
        <v>113</v>
      </c>
      <c r="C59" s="99">
        <v>5.4</v>
      </c>
      <c r="D59" s="99">
        <v>5.4</v>
      </c>
      <c r="E59" s="99">
        <v>0</v>
      </c>
      <c r="F59" s="99">
        <v>0</v>
      </c>
      <c r="G59" s="99"/>
      <c r="H59" s="99"/>
      <c r="I59" s="99"/>
      <c r="J59" s="99"/>
      <c r="K59" s="99">
        <v>5.4</v>
      </c>
      <c r="L59" s="99">
        <v>5.4</v>
      </c>
      <c r="M59" s="99">
        <v>0</v>
      </c>
      <c r="N59" s="99">
        <v>0</v>
      </c>
    </row>
    <row r="60" spans="1:14" ht="31.5" x14ac:dyDescent="0.25">
      <c r="A60" s="12">
        <f t="shared" si="0"/>
        <v>53</v>
      </c>
      <c r="B60" s="7" t="s">
        <v>180</v>
      </c>
      <c r="C60" s="100">
        <v>463.1</v>
      </c>
      <c r="D60" s="100">
        <v>463.1</v>
      </c>
      <c r="E60" s="100">
        <v>0</v>
      </c>
      <c r="F60" s="100">
        <v>0</v>
      </c>
      <c r="G60" s="100">
        <v>14</v>
      </c>
      <c r="H60" s="100">
        <v>14</v>
      </c>
      <c r="I60" s="100"/>
      <c r="J60" s="100"/>
      <c r="K60" s="100">
        <v>477.1</v>
      </c>
      <c r="L60" s="100">
        <v>477.1</v>
      </c>
      <c r="M60" s="100">
        <v>0</v>
      </c>
      <c r="N60" s="100">
        <v>0</v>
      </c>
    </row>
    <row r="61" spans="1:14" ht="15.75" x14ac:dyDescent="0.25">
      <c r="A61" s="12">
        <f t="shared" si="0"/>
        <v>54</v>
      </c>
      <c r="B61" s="10" t="s">
        <v>51</v>
      </c>
      <c r="C61" s="31">
        <v>3328.4</v>
      </c>
      <c r="D61" s="31">
        <v>168.4</v>
      </c>
      <c r="E61" s="31">
        <v>0</v>
      </c>
      <c r="F61" s="31">
        <v>3160</v>
      </c>
      <c r="G61" s="31">
        <v>0</v>
      </c>
      <c r="H61" s="31">
        <v>0.2</v>
      </c>
      <c r="I61" s="31">
        <v>0</v>
      </c>
      <c r="J61" s="31">
        <v>-0.2</v>
      </c>
      <c r="K61" s="31">
        <v>3328.4</v>
      </c>
      <c r="L61" s="31">
        <v>168.6</v>
      </c>
      <c r="M61" s="31">
        <v>0</v>
      </c>
      <c r="N61" s="31">
        <v>3159.8</v>
      </c>
    </row>
    <row r="62" spans="1:14" ht="15.75" x14ac:dyDescent="0.25">
      <c r="A62" s="12">
        <f t="shared" si="0"/>
        <v>55</v>
      </c>
      <c r="B62" s="72" t="s">
        <v>2</v>
      </c>
      <c r="C62" s="99">
        <v>0</v>
      </c>
      <c r="D62" s="99">
        <v>0</v>
      </c>
      <c r="E62" s="99">
        <v>0</v>
      </c>
      <c r="F62" s="99">
        <v>0</v>
      </c>
      <c r="G62" s="99"/>
      <c r="H62" s="99"/>
      <c r="I62" s="99"/>
      <c r="J62" s="99"/>
      <c r="K62" s="99">
        <v>0</v>
      </c>
      <c r="L62" s="99">
        <v>0</v>
      </c>
      <c r="M62" s="99">
        <v>0</v>
      </c>
      <c r="N62" s="99">
        <v>0</v>
      </c>
    </row>
    <row r="63" spans="1:14" ht="31.5" x14ac:dyDescent="0.25">
      <c r="A63" s="12">
        <f t="shared" si="0"/>
        <v>56</v>
      </c>
      <c r="B63" s="11" t="s">
        <v>109</v>
      </c>
      <c r="C63" s="99">
        <v>399.4</v>
      </c>
      <c r="D63" s="99">
        <v>0</v>
      </c>
      <c r="E63" s="99">
        <v>0</v>
      </c>
      <c r="F63" s="99">
        <v>399.4</v>
      </c>
      <c r="G63" s="99"/>
      <c r="H63" s="99"/>
      <c r="I63" s="99"/>
      <c r="J63" s="99"/>
      <c r="K63" s="99">
        <v>399.4</v>
      </c>
      <c r="L63" s="99">
        <v>0</v>
      </c>
      <c r="M63" s="99">
        <v>0</v>
      </c>
      <c r="N63" s="99">
        <v>399.4</v>
      </c>
    </row>
    <row r="64" spans="1:14" ht="47.25" x14ac:dyDescent="0.25">
      <c r="A64" s="12">
        <f t="shared" si="0"/>
        <v>57</v>
      </c>
      <c r="B64" s="11" t="s">
        <v>160</v>
      </c>
      <c r="C64" s="99">
        <v>2754</v>
      </c>
      <c r="D64" s="99">
        <v>143.4</v>
      </c>
      <c r="E64" s="99">
        <v>0</v>
      </c>
      <c r="F64" s="99">
        <v>2610.6</v>
      </c>
      <c r="G64" s="99"/>
      <c r="H64" s="99">
        <v>0.2</v>
      </c>
      <c r="I64" s="99"/>
      <c r="J64" s="99">
        <v>-0.2</v>
      </c>
      <c r="K64" s="99">
        <v>2754</v>
      </c>
      <c r="L64" s="99">
        <v>143.6</v>
      </c>
      <c r="M64" s="99">
        <v>0</v>
      </c>
      <c r="N64" s="99">
        <v>2610.4</v>
      </c>
    </row>
    <row r="65" spans="1:14" ht="15.75" x14ac:dyDescent="0.25">
      <c r="A65" s="12">
        <f t="shared" si="0"/>
        <v>58</v>
      </c>
      <c r="B65" s="6" t="s">
        <v>53</v>
      </c>
      <c r="C65" s="99">
        <v>175</v>
      </c>
      <c r="D65" s="99">
        <v>25</v>
      </c>
      <c r="E65" s="99">
        <v>0</v>
      </c>
      <c r="F65" s="99">
        <v>150</v>
      </c>
      <c r="G65" s="99"/>
      <c r="H65" s="99"/>
      <c r="I65" s="99"/>
      <c r="J65" s="99"/>
      <c r="K65" s="99">
        <v>175</v>
      </c>
      <c r="L65" s="99">
        <v>25</v>
      </c>
      <c r="M65" s="99">
        <v>0</v>
      </c>
      <c r="N65" s="99">
        <v>150</v>
      </c>
    </row>
    <row r="66" spans="1:14" ht="31.5" x14ac:dyDescent="0.25">
      <c r="A66" s="12">
        <f t="shared" si="0"/>
        <v>59</v>
      </c>
      <c r="B66" s="6" t="s">
        <v>181</v>
      </c>
      <c r="C66" s="31">
        <v>12025.1</v>
      </c>
      <c r="D66" s="31">
        <v>4316.7</v>
      </c>
      <c r="E66" s="31">
        <v>7.9</v>
      </c>
      <c r="F66" s="31">
        <v>7708.4</v>
      </c>
      <c r="G66" s="31">
        <v>481.8</v>
      </c>
      <c r="H66" s="31">
        <v>297.39999999999998</v>
      </c>
      <c r="I66" s="31">
        <v>0</v>
      </c>
      <c r="J66" s="31">
        <v>184.4</v>
      </c>
      <c r="K66" s="31">
        <v>12506.9</v>
      </c>
      <c r="L66" s="31">
        <v>4614.1000000000004</v>
      </c>
      <c r="M66" s="31">
        <v>7.9</v>
      </c>
      <c r="N66" s="31">
        <v>7892.8</v>
      </c>
    </row>
    <row r="67" spans="1:14" ht="15.75" x14ac:dyDescent="0.25">
      <c r="A67" s="12">
        <f t="shared" si="0"/>
        <v>60</v>
      </c>
      <c r="B67" s="72" t="s">
        <v>2</v>
      </c>
      <c r="C67" s="99">
        <v>0</v>
      </c>
      <c r="D67" s="99">
        <v>0</v>
      </c>
      <c r="E67" s="99">
        <v>0</v>
      </c>
      <c r="F67" s="99">
        <v>0</v>
      </c>
      <c r="G67" s="99"/>
      <c r="H67" s="99"/>
      <c r="I67" s="99"/>
      <c r="J67" s="99"/>
      <c r="K67" s="99">
        <v>0</v>
      </c>
      <c r="L67" s="99">
        <v>0</v>
      </c>
      <c r="M67" s="99">
        <v>0</v>
      </c>
      <c r="N67" s="99">
        <v>0</v>
      </c>
    </row>
    <row r="68" spans="1:14" ht="31.5" x14ac:dyDescent="0.25">
      <c r="A68" s="12">
        <f t="shared" si="0"/>
        <v>61</v>
      </c>
      <c r="B68" s="6" t="s">
        <v>153</v>
      </c>
      <c r="C68" s="99">
        <v>3477</v>
      </c>
      <c r="D68" s="99">
        <v>52.2</v>
      </c>
      <c r="E68" s="99">
        <v>7.9</v>
      </c>
      <c r="F68" s="99">
        <v>3424.8</v>
      </c>
      <c r="G68" s="99">
        <v>281.8</v>
      </c>
      <c r="H68" s="99">
        <v>297.39999999999998</v>
      </c>
      <c r="I68" s="99"/>
      <c r="J68" s="99">
        <v>-15.6</v>
      </c>
      <c r="K68" s="99">
        <v>3758.8</v>
      </c>
      <c r="L68" s="99">
        <v>349.6</v>
      </c>
      <c r="M68" s="99">
        <v>7.9</v>
      </c>
      <c r="N68" s="99">
        <v>3409.2</v>
      </c>
    </row>
    <row r="69" spans="1:14" ht="78.75" x14ac:dyDescent="0.25">
      <c r="A69" s="12">
        <f t="shared" si="0"/>
        <v>62</v>
      </c>
      <c r="B69" s="6" t="s">
        <v>238</v>
      </c>
      <c r="C69" s="99">
        <v>2718.1</v>
      </c>
      <c r="D69" s="99">
        <v>0</v>
      </c>
      <c r="E69" s="99">
        <v>0</v>
      </c>
      <c r="F69" s="99">
        <v>2718.1</v>
      </c>
      <c r="G69" s="99">
        <v>200</v>
      </c>
      <c r="H69" s="32"/>
      <c r="I69" s="99"/>
      <c r="J69" s="32">
        <v>200</v>
      </c>
      <c r="K69" s="99">
        <v>2918.1</v>
      </c>
      <c r="L69" s="99">
        <v>0</v>
      </c>
      <c r="M69" s="99">
        <v>0</v>
      </c>
      <c r="N69" s="99">
        <v>2918.1</v>
      </c>
    </row>
    <row r="70" spans="1:14" ht="47.25" x14ac:dyDescent="0.25">
      <c r="A70" s="12">
        <f t="shared" si="0"/>
        <v>63</v>
      </c>
      <c r="B70" s="6" t="s">
        <v>159</v>
      </c>
      <c r="C70" s="99">
        <v>5830</v>
      </c>
      <c r="D70" s="99">
        <v>4264.5</v>
      </c>
      <c r="E70" s="99">
        <v>0</v>
      </c>
      <c r="F70" s="99">
        <v>1565.5</v>
      </c>
      <c r="G70" s="99">
        <v>0</v>
      </c>
      <c r="H70" s="99"/>
      <c r="I70" s="99"/>
      <c r="J70" s="99"/>
      <c r="K70" s="99">
        <v>5830</v>
      </c>
      <c r="L70" s="99">
        <v>4264.5</v>
      </c>
      <c r="M70" s="99">
        <v>0</v>
      </c>
      <c r="N70" s="99">
        <v>1565.5</v>
      </c>
    </row>
    <row r="71" spans="1:14" ht="31.5" x14ac:dyDescent="0.25">
      <c r="A71" s="12">
        <f t="shared" si="0"/>
        <v>64</v>
      </c>
      <c r="B71" s="6" t="s">
        <v>193</v>
      </c>
      <c r="C71" s="31">
        <v>2895.4</v>
      </c>
      <c r="D71" s="31">
        <v>15.3</v>
      </c>
      <c r="E71" s="31">
        <v>14.7</v>
      </c>
      <c r="F71" s="31">
        <v>2880.1</v>
      </c>
      <c r="G71" s="31">
        <v>-966.7</v>
      </c>
      <c r="H71" s="31">
        <v>0.3</v>
      </c>
      <c r="I71" s="31">
        <v>0</v>
      </c>
      <c r="J71" s="31">
        <v>-967</v>
      </c>
      <c r="K71" s="31">
        <v>1928.7</v>
      </c>
      <c r="L71" s="31">
        <v>15.6</v>
      </c>
      <c r="M71" s="31">
        <v>14.7</v>
      </c>
      <c r="N71" s="31">
        <v>1913.1</v>
      </c>
    </row>
    <row r="72" spans="1:14" ht="15.75" x14ac:dyDescent="0.25">
      <c r="A72" s="12">
        <f t="shared" si="0"/>
        <v>65</v>
      </c>
      <c r="B72" s="72" t="s">
        <v>2</v>
      </c>
      <c r="C72" s="99">
        <v>0</v>
      </c>
      <c r="D72" s="99">
        <v>0</v>
      </c>
      <c r="E72" s="99">
        <v>0</v>
      </c>
      <c r="F72" s="99">
        <v>0</v>
      </c>
      <c r="G72" s="99"/>
      <c r="H72" s="99"/>
      <c r="I72" s="99"/>
      <c r="J72" s="99"/>
      <c r="K72" s="99">
        <v>0</v>
      </c>
      <c r="L72" s="99">
        <v>0</v>
      </c>
      <c r="M72" s="99">
        <v>0</v>
      </c>
      <c r="N72" s="99">
        <v>0</v>
      </c>
    </row>
    <row r="73" spans="1:14" ht="47.25" x14ac:dyDescent="0.25">
      <c r="A73" s="12">
        <f t="shared" si="0"/>
        <v>66</v>
      </c>
      <c r="B73" s="6" t="s">
        <v>54</v>
      </c>
      <c r="C73" s="99">
        <v>869.3</v>
      </c>
      <c r="D73" s="99">
        <v>5.5</v>
      </c>
      <c r="E73" s="99">
        <v>5.3</v>
      </c>
      <c r="F73" s="99">
        <v>863.8</v>
      </c>
      <c r="G73" s="99">
        <v>-694.2</v>
      </c>
      <c r="H73" s="99"/>
      <c r="I73" s="99"/>
      <c r="J73" s="99">
        <v>-694.2</v>
      </c>
      <c r="K73" s="99">
        <v>175.1</v>
      </c>
      <c r="L73" s="99">
        <v>5.5</v>
      </c>
      <c r="M73" s="99">
        <v>5.3</v>
      </c>
      <c r="N73" s="99">
        <v>169.6</v>
      </c>
    </row>
    <row r="74" spans="1:14" ht="63" x14ac:dyDescent="0.25">
      <c r="A74" s="12">
        <f t="shared" ref="A74:A114" si="1">+A73+1</f>
        <v>67</v>
      </c>
      <c r="B74" s="6" t="s">
        <v>194</v>
      </c>
      <c r="C74" s="99">
        <v>2026.1</v>
      </c>
      <c r="D74" s="99">
        <v>9.8000000000000007</v>
      </c>
      <c r="E74" s="99">
        <v>9.4</v>
      </c>
      <c r="F74" s="99">
        <v>2016.3</v>
      </c>
      <c r="G74" s="99">
        <v>-272.5</v>
      </c>
      <c r="H74" s="99">
        <v>0.3</v>
      </c>
      <c r="I74" s="99"/>
      <c r="J74" s="99">
        <v>-272.8</v>
      </c>
      <c r="K74" s="99">
        <v>1753.6</v>
      </c>
      <c r="L74" s="99">
        <v>10.1</v>
      </c>
      <c r="M74" s="99">
        <v>9.4</v>
      </c>
      <c r="N74" s="99">
        <v>1743.5</v>
      </c>
    </row>
    <row r="75" spans="1:14" ht="15.75" x14ac:dyDescent="0.25">
      <c r="A75" s="12">
        <f t="shared" si="1"/>
        <v>68</v>
      </c>
      <c r="B75" s="7" t="s">
        <v>132</v>
      </c>
      <c r="C75" s="31">
        <v>2320.5</v>
      </c>
      <c r="D75" s="31">
        <v>1028</v>
      </c>
      <c r="E75" s="31">
        <v>7.2</v>
      </c>
      <c r="F75" s="31">
        <v>1292.5</v>
      </c>
      <c r="G75" s="31">
        <v>37.799999999999997</v>
      </c>
      <c r="H75" s="31">
        <v>7.8</v>
      </c>
      <c r="I75" s="31">
        <v>0</v>
      </c>
      <c r="J75" s="31">
        <v>30</v>
      </c>
      <c r="K75" s="31">
        <v>2358.3000000000002</v>
      </c>
      <c r="L75" s="31">
        <v>1035.8</v>
      </c>
      <c r="M75" s="31">
        <v>7.2</v>
      </c>
      <c r="N75" s="31">
        <v>1322.5</v>
      </c>
    </row>
    <row r="76" spans="1:14" ht="15.75" x14ac:dyDescent="0.25">
      <c r="A76" s="12">
        <f t="shared" si="1"/>
        <v>69</v>
      </c>
      <c r="B76" s="72" t="s">
        <v>2</v>
      </c>
      <c r="C76" s="99">
        <v>0</v>
      </c>
      <c r="D76" s="99">
        <v>0</v>
      </c>
      <c r="E76" s="99">
        <v>0</v>
      </c>
      <c r="F76" s="99">
        <v>0</v>
      </c>
      <c r="G76" s="99"/>
      <c r="H76" s="99"/>
      <c r="I76" s="99"/>
      <c r="J76" s="99"/>
      <c r="K76" s="99">
        <v>0</v>
      </c>
      <c r="L76" s="99">
        <v>0</v>
      </c>
      <c r="M76" s="99">
        <v>0</v>
      </c>
      <c r="N76" s="99">
        <v>0</v>
      </c>
    </row>
    <row r="77" spans="1:14" ht="31.5" x14ac:dyDescent="0.25">
      <c r="A77" s="12">
        <f t="shared" si="1"/>
        <v>70</v>
      </c>
      <c r="B77" s="6" t="s">
        <v>131</v>
      </c>
      <c r="C77" s="99">
        <v>554.5</v>
      </c>
      <c r="D77" s="99">
        <v>396.8</v>
      </c>
      <c r="E77" s="99">
        <v>7.2</v>
      </c>
      <c r="F77" s="99">
        <v>157.69999999999999</v>
      </c>
      <c r="G77" s="99">
        <v>37.799999999999997</v>
      </c>
      <c r="H77" s="99">
        <v>7.8</v>
      </c>
      <c r="I77" s="99"/>
      <c r="J77" s="99">
        <v>30</v>
      </c>
      <c r="K77" s="99">
        <v>592.29999999999995</v>
      </c>
      <c r="L77" s="99">
        <v>404.6</v>
      </c>
      <c r="M77" s="99">
        <v>7.2</v>
      </c>
      <c r="N77" s="99">
        <v>187.7</v>
      </c>
    </row>
    <row r="78" spans="1:14" ht="47.25" x14ac:dyDescent="0.25">
      <c r="A78" s="12">
        <f t="shared" si="1"/>
        <v>71</v>
      </c>
      <c r="B78" s="6" t="s">
        <v>158</v>
      </c>
      <c r="C78" s="99">
        <v>1766</v>
      </c>
      <c r="D78" s="99">
        <v>631.20000000000005</v>
      </c>
      <c r="E78" s="99">
        <v>0</v>
      </c>
      <c r="F78" s="99">
        <v>1134.8</v>
      </c>
      <c r="G78" s="99"/>
      <c r="H78" s="99"/>
      <c r="I78" s="99"/>
      <c r="J78" s="99"/>
      <c r="K78" s="99">
        <v>1766</v>
      </c>
      <c r="L78" s="99">
        <v>631.20000000000005</v>
      </c>
      <c r="M78" s="99">
        <v>0</v>
      </c>
      <c r="N78" s="99">
        <v>1134.8</v>
      </c>
    </row>
    <row r="79" spans="1:14" ht="15.75" x14ac:dyDescent="0.25">
      <c r="A79" s="12">
        <f t="shared" si="1"/>
        <v>72</v>
      </c>
      <c r="B79" s="7" t="s">
        <v>55</v>
      </c>
      <c r="C79" s="31">
        <v>5047.6000000000004</v>
      </c>
      <c r="D79" s="31">
        <v>347.1</v>
      </c>
      <c r="E79" s="31">
        <v>2.1</v>
      </c>
      <c r="F79" s="31">
        <v>4700.5</v>
      </c>
      <c r="G79" s="31">
        <v>-2700</v>
      </c>
      <c r="H79" s="31">
        <v>0</v>
      </c>
      <c r="I79" s="31">
        <v>0</v>
      </c>
      <c r="J79" s="31">
        <v>-2700</v>
      </c>
      <c r="K79" s="31">
        <v>2347.6</v>
      </c>
      <c r="L79" s="31">
        <v>347.1</v>
      </c>
      <c r="M79" s="31">
        <v>2.1</v>
      </c>
      <c r="N79" s="31">
        <v>2000.5</v>
      </c>
    </row>
    <row r="80" spans="1:14" ht="15.75" x14ac:dyDescent="0.25">
      <c r="A80" s="12">
        <f t="shared" si="1"/>
        <v>73</v>
      </c>
      <c r="B80" s="72" t="s">
        <v>2</v>
      </c>
      <c r="C80" s="99">
        <v>0</v>
      </c>
      <c r="D80" s="99">
        <v>0</v>
      </c>
      <c r="E80" s="99">
        <v>0</v>
      </c>
      <c r="F80" s="99">
        <v>0</v>
      </c>
      <c r="G80" s="99"/>
      <c r="H80" s="99"/>
      <c r="I80" s="99"/>
      <c r="J80" s="99"/>
      <c r="K80" s="99">
        <v>0</v>
      </c>
      <c r="L80" s="99">
        <v>0</v>
      </c>
      <c r="M80" s="99">
        <v>0</v>
      </c>
      <c r="N80" s="99">
        <v>0</v>
      </c>
    </row>
    <row r="81" spans="1:14" ht="31.5" x14ac:dyDescent="0.25">
      <c r="A81" s="12">
        <f t="shared" si="1"/>
        <v>74</v>
      </c>
      <c r="B81" s="6" t="s">
        <v>56</v>
      </c>
      <c r="C81" s="99">
        <v>966.4</v>
      </c>
      <c r="D81" s="99">
        <v>232.2</v>
      </c>
      <c r="E81" s="99">
        <v>1.5</v>
      </c>
      <c r="F81" s="99">
        <v>734.2</v>
      </c>
      <c r="G81" s="32">
        <v>0</v>
      </c>
      <c r="H81" s="32"/>
      <c r="I81" s="32"/>
      <c r="J81" s="32"/>
      <c r="K81" s="99">
        <v>966.4</v>
      </c>
      <c r="L81" s="99">
        <v>232.2</v>
      </c>
      <c r="M81" s="99">
        <v>1.5</v>
      </c>
      <c r="N81" s="99">
        <v>734.2</v>
      </c>
    </row>
    <row r="82" spans="1:14" ht="31.5" x14ac:dyDescent="0.25">
      <c r="A82" s="12">
        <f t="shared" si="1"/>
        <v>75</v>
      </c>
      <c r="B82" s="6" t="s">
        <v>182</v>
      </c>
      <c r="C82" s="99">
        <v>2900</v>
      </c>
      <c r="D82" s="99">
        <v>0</v>
      </c>
      <c r="E82" s="99">
        <v>0</v>
      </c>
      <c r="F82" s="99">
        <v>2900</v>
      </c>
      <c r="G82" s="32">
        <v>-2700</v>
      </c>
      <c r="H82" s="32"/>
      <c r="I82" s="32"/>
      <c r="J82" s="32">
        <v>-2700</v>
      </c>
      <c r="K82" s="99">
        <v>200</v>
      </c>
      <c r="L82" s="99">
        <v>0</v>
      </c>
      <c r="M82" s="99">
        <v>0</v>
      </c>
      <c r="N82" s="99">
        <v>200</v>
      </c>
    </row>
    <row r="83" spans="1:14" ht="47.25" x14ac:dyDescent="0.25">
      <c r="A83" s="12">
        <f t="shared" si="1"/>
        <v>76</v>
      </c>
      <c r="B83" s="6" t="s">
        <v>156</v>
      </c>
      <c r="C83" s="99">
        <v>1181.2</v>
      </c>
      <c r="D83" s="99">
        <v>114.9</v>
      </c>
      <c r="E83" s="99">
        <v>0.6</v>
      </c>
      <c r="F83" s="99">
        <v>1066.3</v>
      </c>
      <c r="G83" s="99"/>
      <c r="H83" s="99"/>
      <c r="I83" s="99"/>
      <c r="J83" s="99"/>
      <c r="K83" s="99">
        <v>1181.2</v>
      </c>
      <c r="L83" s="99">
        <v>114.9</v>
      </c>
      <c r="M83" s="99">
        <v>0.6</v>
      </c>
      <c r="N83" s="99">
        <v>1066.3</v>
      </c>
    </row>
    <row r="84" spans="1:14" ht="15.75" x14ac:dyDescent="0.25">
      <c r="A84" s="12">
        <f t="shared" si="1"/>
        <v>77</v>
      </c>
      <c r="B84" s="10" t="s">
        <v>57</v>
      </c>
      <c r="C84" s="31">
        <v>1428.6</v>
      </c>
      <c r="D84" s="31">
        <v>0</v>
      </c>
      <c r="E84" s="31">
        <v>0</v>
      </c>
      <c r="F84" s="31">
        <v>1428.6</v>
      </c>
      <c r="G84" s="31">
        <v>2393.1999999999998</v>
      </c>
      <c r="H84" s="31">
        <v>0.3</v>
      </c>
      <c r="I84" s="31">
        <v>0</v>
      </c>
      <c r="J84" s="31">
        <v>2392.9</v>
      </c>
      <c r="K84" s="31">
        <v>3821.8</v>
      </c>
      <c r="L84" s="31">
        <v>0.3</v>
      </c>
      <c r="M84" s="31">
        <v>0</v>
      </c>
      <c r="N84" s="31">
        <v>3821.5</v>
      </c>
    </row>
    <row r="85" spans="1:14" ht="15.75" x14ac:dyDescent="0.25">
      <c r="A85" s="12">
        <f t="shared" si="1"/>
        <v>78</v>
      </c>
      <c r="B85" s="72" t="s">
        <v>2</v>
      </c>
      <c r="C85" s="99">
        <v>0</v>
      </c>
      <c r="D85" s="99">
        <v>0</v>
      </c>
      <c r="E85" s="99">
        <v>0</v>
      </c>
      <c r="F85" s="99">
        <v>0</v>
      </c>
      <c r="G85" s="99"/>
      <c r="H85" s="99"/>
      <c r="I85" s="99"/>
      <c r="J85" s="99"/>
      <c r="K85" s="99">
        <v>0</v>
      </c>
      <c r="L85" s="99">
        <v>0</v>
      </c>
      <c r="M85" s="99">
        <v>0</v>
      </c>
      <c r="N85" s="99">
        <v>0</v>
      </c>
    </row>
    <row r="86" spans="1:14" ht="31.5" x14ac:dyDescent="0.25">
      <c r="A86" s="12">
        <f t="shared" si="1"/>
        <v>79</v>
      </c>
      <c r="B86" s="11" t="s">
        <v>58</v>
      </c>
      <c r="C86" s="99">
        <v>793.9</v>
      </c>
      <c r="D86" s="99">
        <v>0</v>
      </c>
      <c r="E86" s="99">
        <v>0</v>
      </c>
      <c r="F86" s="99">
        <v>793.9</v>
      </c>
      <c r="G86" s="32">
        <v>-306.8</v>
      </c>
      <c r="H86" s="32"/>
      <c r="I86" s="32"/>
      <c r="J86" s="32">
        <v>-306.8</v>
      </c>
      <c r="K86" s="99">
        <v>487.1</v>
      </c>
      <c r="L86" s="99">
        <v>0</v>
      </c>
      <c r="M86" s="99">
        <v>0</v>
      </c>
      <c r="N86" s="99">
        <v>487.1</v>
      </c>
    </row>
    <row r="87" spans="1:14" ht="31.5" customHeight="1" x14ac:dyDescent="0.25">
      <c r="A87" s="12">
        <f t="shared" si="1"/>
        <v>80</v>
      </c>
      <c r="B87" s="11" t="s">
        <v>240</v>
      </c>
      <c r="C87" s="99">
        <v>0</v>
      </c>
      <c r="D87" s="99">
        <v>0</v>
      </c>
      <c r="E87" s="99">
        <v>0</v>
      </c>
      <c r="F87" s="99">
        <v>0</v>
      </c>
      <c r="G87" s="32">
        <v>2700</v>
      </c>
      <c r="H87" s="32"/>
      <c r="I87" s="32"/>
      <c r="J87" s="32">
        <v>2700</v>
      </c>
      <c r="K87" s="99">
        <v>2700</v>
      </c>
      <c r="L87" s="99">
        <v>0</v>
      </c>
      <c r="M87" s="99">
        <v>0</v>
      </c>
      <c r="N87" s="99">
        <v>2700</v>
      </c>
    </row>
    <row r="88" spans="1:14" ht="47.25" x14ac:dyDescent="0.25">
      <c r="A88" s="12">
        <f t="shared" si="1"/>
        <v>81</v>
      </c>
      <c r="B88" s="11" t="s">
        <v>157</v>
      </c>
      <c r="C88" s="99">
        <v>634.70000000000005</v>
      </c>
      <c r="D88" s="99">
        <v>0</v>
      </c>
      <c r="E88" s="99">
        <v>0</v>
      </c>
      <c r="F88" s="99">
        <v>634.70000000000005</v>
      </c>
      <c r="G88" s="99"/>
      <c r="H88" s="99">
        <v>0.3</v>
      </c>
      <c r="I88" s="99"/>
      <c r="J88" s="99">
        <v>-0.3</v>
      </c>
      <c r="K88" s="99">
        <v>634.70000000000005</v>
      </c>
      <c r="L88" s="99">
        <v>0.3</v>
      </c>
      <c r="M88" s="99">
        <v>0</v>
      </c>
      <c r="N88" s="99">
        <v>634.4</v>
      </c>
    </row>
    <row r="89" spans="1:14" ht="15.75" x14ac:dyDescent="0.25">
      <c r="A89" s="12">
        <f t="shared" si="1"/>
        <v>82</v>
      </c>
      <c r="B89" s="10" t="s">
        <v>136</v>
      </c>
      <c r="C89" s="31">
        <v>2801</v>
      </c>
      <c r="D89" s="31">
        <v>103.3</v>
      </c>
      <c r="E89" s="31">
        <v>1.4</v>
      </c>
      <c r="F89" s="31">
        <v>2697.7</v>
      </c>
      <c r="G89" s="31">
        <v>-30</v>
      </c>
      <c r="H89" s="31">
        <v>0</v>
      </c>
      <c r="I89" s="31">
        <v>0</v>
      </c>
      <c r="J89" s="31">
        <v>-30</v>
      </c>
      <c r="K89" s="31">
        <v>2771</v>
      </c>
      <c r="L89" s="31">
        <v>103.3</v>
      </c>
      <c r="M89" s="31">
        <v>1.4</v>
      </c>
      <c r="N89" s="31">
        <v>2667.7</v>
      </c>
    </row>
    <row r="90" spans="1:14" ht="15.75" x14ac:dyDescent="0.25">
      <c r="A90" s="12">
        <f t="shared" si="1"/>
        <v>83</v>
      </c>
      <c r="B90" s="72" t="s">
        <v>2</v>
      </c>
      <c r="C90" s="99">
        <v>0</v>
      </c>
      <c r="D90" s="99">
        <v>0</v>
      </c>
      <c r="E90" s="99">
        <v>0</v>
      </c>
      <c r="F90" s="99">
        <v>0</v>
      </c>
      <c r="G90" s="99"/>
      <c r="H90" s="99"/>
      <c r="I90" s="99"/>
      <c r="J90" s="99"/>
      <c r="K90" s="99">
        <v>0</v>
      </c>
      <c r="L90" s="99">
        <v>0</v>
      </c>
      <c r="M90" s="99">
        <v>0</v>
      </c>
      <c r="N90" s="99">
        <v>0</v>
      </c>
    </row>
    <row r="91" spans="1:14" ht="31.5" x14ac:dyDescent="0.25">
      <c r="A91" s="12">
        <f t="shared" si="1"/>
        <v>84</v>
      </c>
      <c r="B91" s="11" t="s">
        <v>59</v>
      </c>
      <c r="C91" s="99">
        <v>646.6</v>
      </c>
      <c r="D91" s="99">
        <v>87.9</v>
      </c>
      <c r="E91" s="99">
        <v>0.6</v>
      </c>
      <c r="F91" s="99">
        <v>558.70000000000005</v>
      </c>
      <c r="G91" s="99">
        <v>-30</v>
      </c>
      <c r="H91" s="99"/>
      <c r="I91" s="99"/>
      <c r="J91" s="99">
        <v>-30</v>
      </c>
      <c r="K91" s="99">
        <v>616.6</v>
      </c>
      <c r="L91" s="99">
        <v>87.9</v>
      </c>
      <c r="M91" s="99">
        <v>0.6</v>
      </c>
      <c r="N91" s="99">
        <v>528.70000000000005</v>
      </c>
    </row>
    <row r="92" spans="1:14" ht="47.25" x14ac:dyDescent="0.25">
      <c r="A92" s="12">
        <f t="shared" si="1"/>
        <v>85</v>
      </c>
      <c r="B92" s="11" t="s">
        <v>155</v>
      </c>
      <c r="C92" s="99">
        <v>2154.4</v>
      </c>
      <c r="D92" s="99">
        <v>15.4</v>
      </c>
      <c r="E92" s="99">
        <v>0.8</v>
      </c>
      <c r="F92" s="99">
        <v>2139</v>
      </c>
      <c r="G92" s="99">
        <v>0</v>
      </c>
      <c r="H92" s="99"/>
      <c r="I92" s="99"/>
      <c r="J92" s="99"/>
      <c r="K92" s="99">
        <v>2154.4</v>
      </c>
      <c r="L92" s="99">
        <v>15.4</v>
      </c>
      <c r="M92" s="99">
        <v>0.8</v>
      </c>
      <c r="N92" s="99">
        <v>2139</v>
      </c>
    </row>
    <row r="93" spans="1:14" ht="31.5" x14ac:dyDescent="0.25">
      <c r="A93" s="12">
        <f t="shared" si="1"/>
        <v>86</v>
      </c>
      <c r="B93" s="10" t="s">
        <v>183</v>
      </c>
      <c r="C93" s="100">
        <v>613.9</v>
      </c>
      <c r="D93" s="100">
        <v>166.9</v>
      </c>
      <c r="E93" s="100">
        <v>0</v>
      </c>
      <c r="F93" s="100">
        <v>447</v>
      </c>
      <c r="G93" s="99"/>
      <c r="H93" s="99"/>
      <c r="I93" s="99"/>
      <c r="J93" s="99"/>
      <c r="K93" s="100">
        <v>613.9</v>
      </c>
      <c r="L93" s="100">
        <v>166.9</v>
      </c>
      <c r="M93" s="100">
        <v>0</v>
      </c>
      <c r="N93" s="100">
        <v>447</v>
      </c>
    </row>
    <row r="94" spans="1:14" ht="15.75" x14ac:dyDescent="0.25">
      <c r="A94" s="12">
        <f t="shared" si="1"/>
        <v>87</v>
      </c>
      <c r="B94" s="7" t="s">
        <v>60</v>
      </c>
      <c r="C94" s="31">
        <v>390.9</v>
      </c>
      <c r="D94" s="31">
        <v>267.89999999999998</v>
      </c>
      <c r="E94" s="31">
        <v>0</v>
      </c>
      <c r="F94" s="31">
        <v>123</v>
      </c>
      <c r="G94" s="31">
        <v>-27.8</v>
      </c>
      <c r="H94" s="31">
        <v>23.7</v>
      </c>
      <c r="I94" s="31">
        <v>0</v>
      </c>
      <c r="J94" s="31">
        <v>-51.5</v>
      </c>
      <c r="K94" s="31">
        <v>363.1</v>
      </c>
      <c r="L94" s="31">
        <v>291.60000000000002</v>
      </c>
      <c r="M94" s="31">
        <v>0</v>
      </c>
      <c r="N94" s="31">
        <v>71.5</v>
      </c>
    </row>
    <row r="95" spans="1:14" ht="31.5" x14ac:dyDescent="0.25">
      <c r="A95" s="12">
        <f t="shared" si="1"/>
        <v>88</v>
      </c>
      <c r="B95" s="6" t="s">
        <v>197</v>
      </c>
      <c r="C95" s="100">
        <v>390.9</v>
      </c>
      <c r="D95" s="100">
        <v>267.89999999999998</v>
      </c>
      <c r="E95" s="100">
        <v>0</v>
      </c>
      <c r="F95" s="100">
        <v>123</v>
      </c>
      <c r="G95" s="100">
        <v>-27.8</v>
      </c>
      <c r="H95" s="100">
        <v>23.7</v>
      </c>
      <c r="I95" s="100"/>
      <c r="J95" s="100">
        <v>-51.5</v>
      </c>
      <c r="K95" s="100">
        <v>363.1</v>
      </c>
      <c r="L95" s="100">
        <v>291.60000000000002</v>
      </c>
      <c r="M95" s="100">
        <v>0</v>
      </c>
      <c r="N95" s="100">
        <v>71.5</v>
      </c>
    </row>
    <row r="96" spans="1:14" ht="15.75" x14ac:dyDescent="0.25">
      <c r="A96" s="12">
        <f t="shared" si="1"/>
        <v>89</v>
      </c>
      <c r="B96" s="7" t="s">
        <v>4</v>
      </c>
      <c r="C96" s="31">
        <v>28270.400000000001</v>
      </c>
      <c r="D96" s="31">
        <v>23404.6</v>
      </c>
      <c r="E96" s="31">
        <v>564</v>
      </c>
      <c r="F96" s="31">
        <v>4865.8</v>
      </c>
      <c r="G96" s="31">
        <v>-91.5</v>
      </c>
      <c r="H96" s="31">
        <v>70.8</v>
      </c>
      <c r="I96" s="31">
        <v>0</v>
      </c>
      <c r="J96" s="31">
        <v>-162.30000000000001</v>
      </c>
      <c r="K96" s="31">
        <v>28178.9</v>
      </c>
      <c r="L96" s="31">
        <v>23475.4</v>
      </c>
      <c r="M96" s="31">
        <v>564</v>
      </c>
      <c r="N96" s="31">
        <v>4703.5</v>
      </c>
    </row>
    <row r="97" spans="1:14" ht="15.75" x14ac:dyDescent="0.25">
      <c r="A97" s="12">
        <f t="shared" si="1"/>
        <v>90</v>
      </c>
      <c r="B97" s="10" t="s">
        <v>61</v>
      </c>
      <c r="C97" s="31">
        <v>5110.3999999999996</v>
      </c>
      <c r="D97" s="31">
        <v>5060.3999999999996</v>
      </c>
      <c r="E97" s="31">
        <v>0</v>
      </c>
      <c r="F97" s="31">
        <v>50</v>
      </c>
      <c r="G97" s="31">
        <v>10</v>
      </c>
      <c r="H97" s="31">
        <v>10</v>
      </c>
      <c r="I97" s="31">
        <v>0</v>
      </c>
      <c r="J97" s="31">
        <v>0</v>
      </c>
      <c r="K97" s="31">
        <v>5120.3999999999996</v>
      </c>
      <c r="L97" s="31">
        <v>5070.3999999999996</v>
      </c>
      <c r="M97" s="31">
        <v>0</v>
      </c>
      <c r="N97" s="31">
        <v>50</v>
      </c>
    </row>
    <row r="98" spans="1:14" ht="15.75" x14ac:dyDescent="0.25">
      <c r="A98" s="12">
        <f t="shared" si="1"/>
        <v>91</v>
      </c>
      <c r="B98" s="72" t="s">
        <v>2</v>
      </c>
      <c r="C98" s="99">
        <v>0</v>
      </c>
      <c r="D98" s="99">
        <v>0</v>
      </c>
      <c r="E98" s="99">
        <v>0</v>
      </c>
      <c r="F98" s="99">
        <v>0</v>
      </c>
      <c r="G98" s="99"/>
      <c r="H98" s="99"/>
      <c r="I98" s="99"/>
      <c r="J98" s="99"/>
      <c r="K98" s="99">
        <v>0</v>
      </c>
      <c r="L98" s="99">
        <v>0</v>
      </c>
      <c r="M98" s="99">
        <v>0</v>
      </c>
      <c r="N98" s="99">
        <v>0</v>
      </c>
    </row>
    <row r="99" spans="1:14" ht="31.5" x14ac:dyDescent="0.25">
      <c r="A99" s="12">
        <f t="shared" si="1"/>
        <v>92</v>
      </c>
      <c r="B99" s="11" t="s">
        <v>52</v>
      </c>
      <c r="C99" s="99">
        <v>4860</v>
      </c>
      <c r="D99" s="99">
        <v>4860</v>
      </c>
      <c r="E99" s="99">
        <v>0</v>
      </c>
      <c r="F99" s="99">
        <v>0</v>
      </c>
      <c r="G99" s="99"/>
      <c r="H99" s="99"/>
      <c r="I99" s="99"/>
      <c r="J99" s="99"/>
      <c r="K99" s="99">
        <v>4860</v>
      </c>
      <c r="L99" s="99">
        <v>4860</v>
      </c>
      <c r="M99" s="99">
        <v>0</v>
      </c>
      <c r="N99" s="99">
        <v>0</v>
      </c>
    </row>
    <row r="100" spans="1:14" ht="63" x14ac:dyDescent="0.25">
      <c r="A100" s="12"/>
      <c r="B100" s="10" t="s">
        <v>244</v>
      </c>
      <c r="C100" s="99"/>
      <c r="D100" s="99"/>
      <c r="E100" s="99"/>
      <c r="F100" s="99"/>
      <c r="G100" s="100">
        <v>10</v>
      </c>
      <c r="H100" s="100">
        <v>10</v>
      </c>
      <c r="I100" s="100"/>
      <c r="J100" s="100"/>
      <c r="K100" s="100">
        <v>10</v>
      </c>
      <c r="L100" s="100">
        <v>10</v>
      </c>
      <c r="M100" s="100">
        <v>0</v>
      </c>
      <c r="N100" s="100">
        <v>0</v>
      </c>
    </row>
    <row r="101" spans="1:14" ht="63" x14ac:dyDescent="0.25">
      <c r="A101" s="12">
        <f>+A99+1</f>
        <v>93</v>
      </c>
      <c r="B101" s="11" t="s">
        <v>212</v>
      </c>
      <c r="C101" s="99">
        <v>5.4</v>
      </c>
      <c r="D101" s="99">
        <v>5.4</v>
      </c>
      <c r="E101" s="99">
        <v>0</v>
      </c>
      <c r="F101" s="99">
        <v>0</v>
      </c>
      <c r="G101" s="99"/>
      <c r="H101" s="99"/>
      <c r="I101" s="99"/>
      <c r="J101" s="99"/>
      <c r="K101" s="99">
        <v>5.4</v>
      </c>
      <c r="L101" s="99">
        <v>5.4</v>
      </c>
      <c r="M101" s="99">
        <v>0</v>
      </c>
      <c r="N101" s="99">
        <v>0</v>
      </c>
    </row>
    <row r="102" spans="1:14" ht="15.75" x14ac:dyDescent="0.25">
      <c r="A102" s="12">
        <f t="shared" si="1"/>
        <v>94</v>
      </c>
      <c r="B102" s="6" t="s">
        <v>53</v>
      </c>
      <c r="C102" s="99">
        <v>245</v>
      </c>
      <c r="D102" s="99">
        <v>195</v>
      </c>
      <c r="E102" s="99">
        <v>0</v>
      </c>
      <c r="F102" s="99">
        <v>50</v>
      </c>
      <c r="G102" s="99"/>
      <c r="H102" s="99"/>
      <c r="I102" s="99"/>
      <c r="J102" s="99"/>
      <c r="K102" s="99">
        <v>245</v>
      </c>
      <c r="L102" s="99">
        <v>195</v>
      </c>
      <c r="M102" s="99">
        <v>0</v>
      </c>
      <c r="N102" s="99">
        <v>50</v>
      </c>
    </row>
    <row r="103" spans="1:14" ht="31.5" x14ac:dyDescent="0.25">
      <c r="A103" s="12">
        <f t="shared" si="1"/>
        <v>95</v>
      </c>
      <c r="B103" s="7" t="s">
        <v>239</v>
      </c>
      <c r="C103" s="31">
        <v>8099.4</v>
      </c>
      <c r="D103" s="31">
        <v>7768.5</v>
      </c>
      <c r="E103" s="31">
        <v>0</v>
      </c>
      <c r="F103" s="31">
        <v>330.9</v>
      </c>
      <c r="G103" s="31">
        <v>173.9</v>
      </c>
      <c r="H103" s="31">
        <v>151</v>
      </c>
      <c r="I103" s="31">
        <v>0</v>
      </c>
      <c r="J103" s="31">
        <v>22.9</v>
      </c>
      <c r="K103" s="31">
        <v>8273.2999999999993</v>
      </c>
      <c r="L103" s="31">
        <v>7919.5</v>
      </c>
      <c r="M103" s="31">
        <v>0</v>
      </c>
      <c r="N103" s="31">
        <v>353.8</v>
      </c>
    </row>
    <row r="104" spans="1:14" ht="15.75" x14ac:dyDescent="0.25">
      <c r="A104" s="12">
        <f t="shared" si="1"/>
        <v>96</v>
      </c>
      <c r="B104" s="72" t="s">
        <v>2</v>
      </c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1:14" ht="31.5" x14ac:dyDescent="0.25">
      <c r="A105" s="12">
        <f t="shared" si="1"/>
        <v>97</v>
      </c>
      <c r="B105" s="6" t="s">
        <v>153</v>
      </c>
      <c r="C105" s="99">
        <v>6151.1</v>
      </c>
      <c r="D105" s="99">
        <v>5884.2</v>
      </c>
      <c r="E105" s="99">
        <v>0</v>
      </c>
      <c r="F105" s="99">
        <v>266.89999999999998</v>
      </c>
      <c r="G105" s="99">
        <v>173.9</v>
      </c>
      <c r="H105" s="99">
        <v>151</v>
      </c>
      <c r="I105" s="99"/>
      <c r="J105" s="99">
        <v>22.9</v>
      </c>
      <c r="K105" s="99">
        <v>6325</v>
      </c>
      <c r="L105" s="99">
        <v>6035.2</v>
      </c>
      <c r="M105" s="99">
        <v>0</v>
      </c>
      <c r="N105" s="99">
        <v>289.8</v>
      </c>
    </row>
    <row r="106" spans="1:14" ht="78.75" x14ac:dyDescent="0.25">
      <c r="A106" s="12">
        <f t="shared" si="1"/>
        <v>98</v>
      </c>
      <c r="B106" s="6" t="s">
        <v>238</v>
      </c>
      <c r="C106" s="99">
        <v>1948.3</v>
      </c>
      <c r="D106" s="99">
        <v>1884.3</v>
      </c>
      <c r="E106" s="99">
        <v>0</v>
      </c>
      <c r="F106" s="99">
        <v>64</v>
      </c>
      <c r="G106" s="99">
        <v>0</v>
      </c>
      <c r="H106" s="32"/>
      <c r="I106" s="99"/>
      <c r="J106" s="99"/>
      <c r="K106" s="99">
        <v>1948.3</v>
      </c>
      <c r="L106" s="99">
        <v>1884.3</v>
      </c>
      <c r="M106" s="99">
        <v>0</v>
      </c>
      <c r="N106" s="99">
        <v>64</v>
      </c>
    </row>
    <row r="107" spans="1:14" ht="31.5" x14ac:dyDescent="0.25">
      <c r="A107" s="12">
        <f t="shared" si="1"/>
        <v>99</v>
      </c>
      <c r="B107" s="7" t="s">
        <v>62</v>
      </c>
      <c r="C107" s="31">
        <v>8954.6</v>
      </c>
      <c r="D107" s="31">
        <v>6321</v>
      </c>
      <c r="E107" s="31">
        <v>564</v>
      </c>
      <c r="F107" s="31">
        <v>2633.6</v>
      </c>
      <c r="G107" s="31">
        <v>-56.3</v>
      </c>
      <c r="H107" s="31">
        <v>0</v>
      </c>
      <c r="I107" s="31">
        <v>0</v>
      </c>
      <c r="J107" s="31">
        <v>-56.3</v>
      </c>
      <c r="K107" s="31">
        <v>8898.2999999999993</v>
      </c>
      <c r="L107" s="31">
        <v>6321</v>
      </c>
      <c r="M107" s="31">
        <v>564</v>
      </c>
      <c r="N107" s="31">
        <v>2577.3000000000002</v>
      </c>
    </row>
    <row r="108" spans="1:14" ht="15.75" x14ac:dyDescent="0.25">
      <c r="A108" s="12">
        <f t="shared" si="1"/>
        <v>100</v>
      </c>
      <c r="B108" s="72" t="s">
        <v>2</v>
      </c>
      <c r="C108" s="99">
        <v>0</v>
      </c>
      <c r="D108" s="99">
        <v>0</v>
      </c>
      <c r="E108" s="99">
        <v>0</v>
      </c>
      <c r="F108" s="99">
        <v>0</v>
      </c>
      <c r="G108" s="99"/>
      <c r="H108" s="99"/>
      <c r="I108" s="99"/>
      <c r="J108" s="99"/>
      <c r="K108" s="99">
        <v>0</v>
      </c>
      <c r="L108" s="99">
        <v>0</v>
      </c>
      <c r="M108" s="99">
        <v>0</v>
      </c>
      <c r="N108" s="99">
        <v>0</v>
      </c>
    </row>
    <row r="109" spans="1:14" ht="47.25" x14ac:dyDescent="0.25">
      <c r="A109" s="12">
        <f t="shared" si="1"/>
        <v>101</v>
      </c>
      <c r="B109" s="11" t="s">
        <v>54</v>
      </c>
      <c r="C109" s="99">
        <v>8919.9</v>
      </c>
      <c r="D109" s="99">
        <v>6286.3</v>
      </c>
      <c r="E109" s="99">
        <v>543.29999999999995</v>
      </c>
      <c r="F109" s="99">
        <v>2633.6</v>
      </c>
      <c r="G109" s="99">
        <v>-56.3</v>
      </c>
      <c r="H109" s="99"/>
      <c r="I109" s="99"/>
      <c r="J109" s="99">
        <v>-56.3</v>
      </c>
      <c r="K109" s="99">
        <v>8863.6</v>
      </c>
      <c r="L109" s="99">
        <v>6286.3</v>
      </c>
      <c r="M109" s="99">
        <v>543.29999999999995</v>
      </c>
      <c r="N109" s="99">
        <v>2577.3000000000002</v>
      </c>
    </row>
    <row r="110" spans="1:14" ht="47.25" x14ac:dyDescent="0.25">
      <c r="A110" s="12">
        <f t="shared" si="1"/>
        <v>102</v>
      </c>
      <c r="B110" s="6" t="s">
        <v>63</v>
      </c>
      <c r="C110" s="99">
        <v>34.700000000000003</v>
      </c>
      <c r="D110" s="99">
        <v>34.700000000000003</v>
      </c>
      <c r="E110" s="99">
        <v>20.7</v>
      </c>
      <c r="F110" s="99">
        <v>0</v>
      </c>
      <c r="G110" s="99"/>
      <c r="H110" s="99"/>
      <c r="I110" s="99"/>
      <c r="J110" s="99"/>
      <c r="K110" s="99">
        <v>34.700000000000003</v>
      </c>
      <c r="L110" s="99">
        <v>34.700000000000003</v>
      </c>
      <c r="M110" s="99">
        <v>20.7</v>
      </c>
      <c r="N110" s="99">
        <v>0</v>
      </c>
    </row>
    <row r="111" spans="1:14" ht="31.5" x14ac:dyDescent="0.25">
      <c r="A111" s="12">
        <f t="shared" si="1"/>
        <v>103</v>
      </c>
      <c r="B111" s="7" t="s">
        <v>186</v>
      </c>
      <c r="C111" s="100">
        <v>202.8</v>
      </c>
      <c r="D111" s="100">
        <v>157.80000000000001</v>
      </c>
      <c r="E111" s="100">
        <v>0</v>
      </c>
      <c r="F111" s="100">
        <v>45</v>
      </c>
      <c r="G111" s="100"/>
      <c r="H111" s="100"/>
      <c r="I111" s="100"/>
      <c r="J111" s="100"/>
      <c r="K111" s="100">
        <v>202.8</v>
      </c>
      <c r="L111" s="100">
        <v>157.80000000000001</v>
      </c>
      <c r="M111" s="100">
        <v>0</v>
      </c>
      <c r="N111" s="100">
        <v>45</v>
      </c>
    </row>
    <row r="112" spans="1:14" ht="15.75" x14ac:dyDescent="0.25">
      <c r="A112" s="12">
        <f t="shared" si="1"/>
        <v>104</v>
      </c>
      <c r="B112" s="7" t="s">
        <v>55</v>
      </c>
      <c r="C112" s="31">
        <v>5317</v>
      </c>
      <c r="D112" s="31">
        <v>3715</v>
      </c>
      <c r="E112" s="31">
        <v>0</v>
      </c>
      <c r="F112" s="31">
        <v>1602</v>
      </c>
      <c r="G112" s="31">
        <v>-214.1</v>
      </c>
      <c r="H112" s="31">
        <v>-85.2</v>
      </c>
      <c r="I112" s="31">
        <v>0</v>
      </c>
      <c r="J112" s="31">
        <v>-128.9</v>
      </c>
      <c r="K112" s="31">
        <v>5102.8999999999996</v>
      </c>
      <c r="L112" s="31">
        <v>3629.8</v>
      </c>
      <c r="M112" s="31">
        <v>0</v>
      </c>
      <c r="N112" s="31">
        <v>1473.1</v>
      </c>
    </row>
    <row r="113" spans="1:14" ht="15.75" x14ac:dyDescent="0.25">
      <c r="A113" s="12">
        <f t="shared" si="1"/>
        <v>105</v>
      </c>
      <c r="B113" s="72" t="s">
        <v>2</v>
      </c>
      <c r="C113" s="99">
        <v>0</v>
      </c>
      <c r="D113" s="99">
        <v>0</v>
      </c>
      <c r="E113" s="99">
        <v>0</v>
      </c>
      <c r="F113" s="99">
        <v>0</v>
      </c>
      <c r="G113" s="99"/>
      <c r="H113" s="99"/>
      <c r="I113" s="99"/>
      <c r="J113" s="99"/>
      <c r="K113" s="99">
        <v>0</v>
      </c>
      <c r="L113" s="99">
        <v>0</v>
      </c>
      <c r="M113" s="99">
        <v>0</v>
      </c>
      <c r="N113" s="99">
        <v>0</v>
      </c>
    </row>
    <row r="114" spans="1:14" ht="31.5" x14ac:dyDescent="0.25">
      <c r="A114" s="12">
        <f t="shared" si="1"/>
        <v>106</v>
      </c>
      <c r="B114" s="6" t="s">
        <v>56</v>
      </c>
      <c r="C114" s="99">
        <v>5166.6000000000004</v>
      </c>
      <c r="D114" s="99">
        <v>3707.6</v>
      </c>
      <c r="E114" s="99">
        <v>0</v>
      </c>
      <c r="F114" s="99">
        <v>1459</v>
      </c>
      <c r="G114" s="99">
        <v>-103.9</v>
      </c>
      <c r="H114" s="99">
        <v>-85.2</v>
      </c>
      <c r="I114" s="99"/>
      <c r="J114" s="99">
        <v>-18.7</v>
      </c>
      <c r="K114" s="99">
        <v>5062.7</v>
      </c>
      <c r="L114" s="99">
        <v>3622.4</v>
      </c>
      <c r="M114" s="99">
        <v>0</v>
      </c>
      <c r="N114" s="99">
        <v>1440.3</v>
      </c>
    </row>
    <row r="115" spans="1:14" ht="47.25" x14ac:dyDescent="0.25">
      <c r="A115" s="12">
        <f t="shared" ref="A115:A146" si="2">+A114+1</f>
        <v>107</v>
      </c>
      <c r="B115" s="76" t="s">
        <v>198</v>
      </c>
      <c r="C115" s="99">
        <v>143</v>
      </c>
      <c r="D115" s="99">
        <v>0</v>
      </c>
      <c r="E115" s="99">
        <v>0</v>
      </c>
      <c r="F115" s="99">
        <v>143</v>
      </c>
      <c r="G115" s="99">
        <v>-143</v>
      </c>
      <c r="H115" s="99"/>
      <c r="I115" s="99"/>
      <c r="J115" s="99">
        <v>-143</v>
      </c>
      <c r="K115" s="99">
        <v>0</v>
      </c>
      <c r="L115" s="99">
        <v>0</v>
      </c>
      <c r="M115" s="99">
        <v>0</v>
      </c>
      <c r="N115" s="99">
        <v>0</v>
      </c>
    </row>
    <row r="116" spans="1:14" ht="63" x14ac:dyDescent="0.25">
      <c r="A116" s="12"/>
      <c r="B116" s="7" t="s">
        <v>242</v>
      </c>
      <c r="C116" s="99"/>
      <c r="D116" s="99"/>
      <c r="E116" s="99"/>
      <c r="F116" s="99"/>
      <c r="G116" s="100">
        <v>32.799999999999997</v>
      </c>
      <c r="H116" s="100"/>
      <c r="I116" s="100"/>
      <c r="J116" s="100">
        <v>32.799999999999997</v>
      </c>
      <c r="K116" s="100">
        <v>32.799999999999997</v>
      </c>
      <c r="L116" s="100">
        <v>0</v>
      </c>
      <c r="M116" s="100">
        <v>0</v>
      </c>
      <c r="N116" s="100">
        <v>32.799999999999997</v>
      </c>
    </row>
    <row r="117" spans="1:14" ht="47.25" x14ac:dyDescent="0.25">
      <c r="A117" s="12">
        <f>+A115+1</f>
        <v>108</v>
      </c>
      <c r="B117" s="55" t="s">
        <v>64</v>
      </c>
      <c r="C117" s="99">
        <v>7.4</v>
      </c>
      <c r="D117" s="99">
        <v>7.4</v>
      </c>
      <c r="E117" s="99">
        <v>0</v>
      </c>
      <c r="F117" s="99">
        <v>0</v>
      </c>
      <c r="G117" s="99"/>
      <c r="H117" s="99"/>
      <c r="I117" s="99"/>
      <c r="J117" s="99"/>
      <c r="K117" s="99">
        <v>7.4</v>
      </c>
      <c r="L117" s="99">
        <v>7.4</v>
      </c>
      <c r="M117" s="99">
        <v>0</v>
      </c>
      <c r="N117" s="99">
        <v>0</v>
      </c>
    </row>
    <row r="118" spans="1:14" ht="31.5" x14ac:dyDescent="0.25">
      <c r="A118" s="12">
        <f t="shared" si="2"/>
        <v>109</v>
      </c>
      <c r="B118" s="10" t="s">
        <v>185</v>
      </c>
      <c r="C118" s="100">
        <v>218.7</v>
      </c>
      <c r="D118" s="100">
        <v>218.7</v>
      </c>
      <c r="E118" s="100">
        <v>0</v>
      </c>
      <c r="F118" s="100">
        <v>0</v>
      </c>
      <c r="G118" s="100">
        <v>-5</v>
      </c>
      <c r="H118" s="100">
        <v>-5</v>
      </c>
      <c r="I118" s="100"/>
      <c r="J118" s="100"/>
      <c r="K118" s="100">
        <v>213.7</v>
      </c>
      <c r="L118" s="100">
        <v>213.7</v>
      </c>
      <c r="M118" s="100">
        <v>0</v>
      </c>
      <c r="N118" s="100">
        <v>0</v>
      </c>
    </row>
    <row r="119" spans="1:14" ht="31.5" x14ac:dyDescent="0.25">
      <c r="A119" s="12">
        <f t="shared" si="2"/>
        <v>110</v>
      </c>
      <c r="B119" s="7" t="s">
        <v>184</v>
      </c>
      <c r="C119" s="100">
        <v>183.6</v>
      </c>
      <c r="D119" s="100">
        <v>160.19999999999999</v>
      </c>
      <c r="E119" s="100">
        <v>0</v>
      </c>
      <c r="F119" s="100">
        <v>23.4</v>
      </c>
      <c r="G119" s="100"/>
      <c r="H119" s="100"/>
      <c r="I119" s="100"/>
      <c r="J119" s="100"/>
      <c r="K119" s="100">
        <v>183.6</v>
      </c>
      <c r="L119" s="100">
        <v>160.19999999999999</v>
      </c>
      <c r="M119" s="100">
        <v>0</v>
      </c>
      <c r="N119" s="100">
        <v>23.4</v>
      </c>
    </row>
    <row r="120" spans="1:14" ht="31.5" x14ac:dyDescent="0.25">
      <c r="A120" s="12">
        <f t="shared" si="2"/>
        <v>111</v>
      </c>
      <c r="B120" s="7" t="s">
        <v>178</v>
      </c>
      <c r="C120" s="100">
        <v>183.9</v>
      </c>
      <c r="D120" s="100">
        <v>3</v>
      </c>
      <c r="E120" s="100">
        <v>0</v>
      </c>
      <c r="F120" s="100">
        <v>180.9</v>
      </c>
      <c r="G120" s="100"/>
      <c r="H120" s="100"/>
      <c r="I120" s="100"/>
      <c r="J120" s="100"/>
      <c r="K120" s="100">
        <v>183.9</v>
      </c>
      <c r="L120" s="100">
        <v>3</v>
      </c>
      <c r="M120" s="100">
        <v>0</v>
      </c>
      <c r="N120" s="100">
        <v>180.9</v>
      </c>
    </row>
    <row r="121" spans="1:14" ht="15.75" x14ac:dyDescent="0.25">
      <c r="A121" s="12">
        <f t="shared" si="2"/>
        <v>112</v>
      </c>
      <c r="B121" s="7" t="s">
        <v>5</v>
      </c>
      <c r="C121" s="31">
        <v>94766.2</v>
      </c>
      <c r="D121" s="31">
        <v>94097.2</v>
      </c>
      <c r="E121" s="31">
        <v>74306</v>
      </c>
      <c r="F121" s="31">
        <v>669</v>
      </c>
      <c r="G121" s="31">
        <v>1015.4</v>
      </c>
      <c r="H121" s="31">
        <v>973.7</v>
      </c>
      <c r="I121" s="31">
        <v>478.6</v>
      </c>
      <c r="J121" s="31">
        <v>41.7</v>
      </c>
      <c r="K121" s="31">
        <v>95781.6</v>
      </c>
      <c r="L121" s="31">
        <v>95070.9</v>
      </c>
      <c r="M121" s="31">
        <v>74784.600000000006</v>
      </c>
      <c r="N121" s="31">
        <v>710.7</v>
      </c>
    </row>
    <row r="122" spans="1:14" ht="15.75" x14ac:dyDescent="0.25">
      <c r="A122" s="12">
        <f t="shared" si="2"/>
        <v>113</v>
      </c>
      <c r="B122" s="7" t="s">
        <v>132</v>
      </c>
      <c r="C122" s="31">
        <v>7421.3</v>
      </c>
      <c r="D122" s="31">
        <v>7252.2</v>
      </c>
      <c r="E122" s="31">
        <v>3289.2</v>
      </c>
      <c r="F122" s="31">
        <v>169.1</v>
      </c>
      <c r="G122" s="31">
        <v>76.599999999999994</v>
      </c>
      <c r="H122" s="31">
        <v>76.599999999999994</v>
      </c>
      <c r="I122" s="31">
        <v>66</v>
      </c>
      <c r="J122" s="31">
        <v>0</v>
      </c>
      <c r="K122" s="31">
        <v>7497.9</v>
      </c>
      <c r="L122" s="31">
        <v>7328.8</v>
      </c>
      <c r="M122" s="31">
        <v>3355.2</v>
      </c>
      <c r="N122" s="31">
        <v>169.1</v>
      </c>
    </row>
    <row r="123" spans="1:14" ht="15.75" x14ac:dyDescent="0.25">
      <c r="A123" s="12">
        <f t="shared" si="2"/>
        <v>114</v>
      </c>
      <c r="B123" s="72" t="s">
        <v>2</v>
      </c>
      <c r="C123" s="99">
        <v>0</v>
      </c>
      <c r="D123" s="99">
        <v>0</v>
      </c>
      <c r="E123" s="99">
        <v>0</v>
      </c>
      <c r="F123" s="99">
        <v>0</v>
      </c>
      <c r="G123" s="99"/>
      <c r="H123" s="99"/>
      <c r="I123" s="99"/>
      <c r="J123" s="99"/>
      <c r="K123" s="99">
        <v>0</v>
      </c>
      <c r="L123" s="99">
        <v>0</v>
      </c>
      <c r="M123" s="99">
        <v>0</v>
      </c>
      <c r="N123" s="99">
        <v>0</v>
      </c>
    </row>
    <row r="124" spans="1:14" ht="31.5" x14ac:dyDescent="0.25">
      <c r="A124" s="12">
        <f t="shared" si="2"/>
        <v>115</v>
      </c>
      <c r="B124" s="6" t="s">
        <v>131</v>
      </c>
      <c r="C124" s="99">
        <v>6992.3</v>
      </c>
      <c r="D124" s="99">
        <v>6833</v>
      </c>
      <c r="E124" s="99">
        <v>3271.3</v>
      </c>
      <c r="F124" s="99">
        <v>159.30000000000001</v>
      </c>
      <c r="G124" s="99">
        <v>76.599999999999994</v>
      </c>
      <c r="H124" s="99">
        <v>76.599999999999994</v>
      </c>
      <c r="I124" s="99">
        <v>66</v>
      </c>
      <c r="J124" s="99"/>
      <c r="K124" s="99">
        <v>7068.9</v>
      </c>
      <c r="L124" s="99">
        <v>6909.6</v>
      </c>
      <c r="M124" s="99">
        <v>3337.3</v>
      </c>
      <c r="N124" s="99">
        <v>159.30000000000001</v>
      </c>
    </row>
    <row r="125" spans="1:14" ht="31.5" x14ac:dyDescent="0.25">
      <c r="A125" s="12">
        <f t="shared" si="2"/>
        <v>116</v>
      </c>
      <c r="B125" s="6" t="s">
        <v>133</v>
      </c>
      <c r="C125" s="99">
        <v>429</v>
      </c>
      <c r="D125" s="99">
        <v>419.2</v>
      </c>
      <c r="E125" s="99">
        <v>17.899999999999999</v>
      </c>
      <c r="F125" s="99">
        <v>9.8000000000000007</v>
      </c>
      <c r="G125" s="99"/>
      <c r="H125" s="99"/>
      <c r="I125" s="99"/>
      <c r="J125" s="99"/>
      <c r="K125" s="99">
        <v>429</v>
      </c>
      <c r="L125" s="99">
        <v>419.2</v>
      </c>
      <c r="M125" s="99">
        <v>17.899999999999999</v>
      </c>
      <c r="N125" s="99">
        <v>9.8000000000000007</v>
      </c>
    </row>
    <row r="126" spans="1:14" ht="15.75" x14ac:dyDescent="0.25">
      <c r="A126" s="12">
        <f t="shared" si="2"/>
        <v>117</v>
      </c>
      <c r="B126" s="7" t="s">
        <v>65</v>
      </c>
      <c r="C126" s="31">
        <v>79341.7</v>
      </c>
      <c r="D126" s="31">
        <v>79024.399999999994</v>
      </c>
      <c r="E126" s="31">
        <v>67164.3</v>
      </c>
      <c r="F126" s="31">
        <v>317.3</v>
      </c>
      <c r="G126" s="31">
        <v>765.5</v>
      </c>
      <c r="H126" s="31">
        <v>738.4</v>
      </c>
      <c r="I126" s="31">
        <v>405.2</v>
      </c>
      <c r="J126" s="31">
        <v>27.1</v>
      </c>
      <c r="K126" s="31">
        <v>80107.199999999997</v>
      </c>
      <c r="L126" s="31">
        <v>79762.8</v>
      </c>
      <c r="M126" s="31">
        <v>67569.5</v>
      </c>
      <c r="N126" s="31">
        <v>344.4</v>
      </c>
    </row>
    <row r="127" spans="1:14" ht="15.75" x14ac:dyDescent="0.25">
      <c r="A127" s="12">
        <f t="shared" si="2"/>
        <v>118</v>
      </c>
      <c r="B127" s="72" t="s">
        <v>2</v>
      </c>
      <c r="C127" s="99">
        <v>0</v>
      </c>
      <c r="D127" s="99">
        <v>0</v>
      </c>
      <c r="E127" s="99">
        <v>0</v>
      </c>
      <c r="F127" s="99">
        <v>0</v>
      </c>
      <c r="G127" s="99"/>
      <c r="H127" s="99"/>
      <c r="I127" s="99"/>
      <c r="J127" s="99"/>
      <c r="K127" s="99">
        <v>0</v>
      </c>
      <c r="L127" s="99">
        <v>0</v>
      </c>
      <c r="M127" s="99">
        <v>0</v>
      </c>
      <c r="N127" s="99">
        <v>0</v>
      </c>
    </row>
    <row r="128" spans="1:14" ht="31.5" x14ac:dyDescent="0.25">
      <c r="A128" s="12">
        <f t="shared" si="2"/>
        <v>119</v>
      </c>
      <c r="B128" s="11" t="s">
        <v>66</v>
      </c>
      <c r="C128" s="99">
        <v>32239.5</v>
      </c>
      <c r="D128" s="99">
        <v>32035.9</v>
      </c>
      <c r="E128" s="99">
        <v>27241.9</v>
      </c>
      <c r="F128" s="99">
        <v>203.6</v>
      </c>
      <c r="G128" s="99">
        <v>765.5</v>
      </c>
      <c r="H128" s="32">
        <v>738.4</v>
      </c>
      <c r="I128" s="32">
        <v>405.2</v>
      </c>
      <c r="J128" s="99">
        <v>27.1</v>
      </c>
      <c r="K128" s="99">
        <v>33005</v>
      </c>
      <c r="L128" s="99">
        <v>32774.300000000003</v>
      </c>
      <c r="M128" s="99">
        <v>27647.1</v>
      </c>
      <c r="N128" s="99">
        <v>230.7</v>
      </c>
    </row>
    <row r="129" spans="1:14" ht="31.5" x14ac:dyDescent="0.25">
      <c r="A129" s="12">
        <f t="shared" si="2"/>
        <v>120</v>
      </c>
      <c r="B129" s="6" t="s">
        <v>68</v>
      </c>
      <c r="C129" s="99">
        <v>5544.9</v>
      </c>
      <c r="D129" s="99">
        <v>5495.5</v>
      </c>
      <c r="E129" s="99">
        <v>1679.2</v>
      </c>
      <c r="F129" s="99">
        <v>49.4</v>
      </c>
      <c r="G129" s="99">
        <v>0</v>
      </c>
      <c r="H129" s="99"/>
      <c r="I129" s="99"/>
      <c r="J129" s="99"/>
      <c r="K129" s="99">
        <v>5544.9</v>
      </c>
      <c r="L129" s="99">
        <v>5495.5</v>
      </c>
      <c r="M129" s="99">
        <v>1679.2</v>
      </c>
      <c r="N129" s="99">
        <v>49.4</v>
      </c>
    </row>
    <row r="130" spans="1:14" ht="47.25" x14ac:dyDescent="0.25">
      <c r="A130" s="12">
        <f t="shared" si="2"/>
        <v>121</v>
      </c>
      <c r="B130" s="6" t="s">
        <v>169</v>
      </c>
      <c r="C130" s="99">
        <v>39374.9</v>
      </c>
      <c r="D130" s="99">
        <v>39310.6</v>
      </c>
      <c r="E130" s="99">
        <v>37323.9</v>
      </c>
      <c r="F130" s="99">
        <v>64.3</v>
      </c>
      <c r="G130" s="99">
        <v>0</v>
      </c>
      <c r="H130" s="99"/>
      <c r="I130" s="32"/>
      <c r="J130" s="99"/>
      <c r="K130" s="99">
        <v>39374.9</v>
      </c>
      <c r="L130" s="99">
        <v>39310.6</v>
      </c>
      <c r="M130" s="99">
        <v>37323.9</v>
      </c>
      <c r="N130" s="99">
        <v>64.3</v>
      </c>
    </row>
    <row r="131" spans="1:14" ht="31.5" x14ac:dyDescent="0.25">
      <c r="A131" s="12">
        <f t="shared" si="2"/>
        <v>122</v>
      </c>
      <c r="B131" s="6" t="s">
        <v>196</v>
      </c>
      <c r="C131" s="99">
        <v>237.1</v>
      </c>
      <c r="D131" s="99">
        <v>237.1</v>
      </c>
      <c r="E131" s="99">
        <v>233.7</v>
      </c>
      <c r="F131" s="99">
        <v>0</v>
      </c>
      <c r="G131" s="99">
        <v>0</v>
      </c>
      <c r="H131" s="99"/>
      <c r="I131" s="99"/>
      <c r="J131" s="99"/>
      <c r="K131" s="99">
        <v>237.1</v>
      </c>
      <c r="L131" s="99">
        <v>237.1</v>
      </c>
      <c r="M131" s="99">
        <v>233.7</v>
      </c>
      <c r="N131" s="99">
        <v>0</v>
      </c>
    </row>
    <row r="132" spans="1:14" ht="47.25" x14ac:dyDescent="0.25">
      <c r="A132" s="12">
        <f t="shared" si="2"/>
        <v>123</v>
      </c>
      <c r="B132" s="6" t="s">
        <v>156</v>
      </c>
      <c r="C132" s="99">
        <v>889.1</v>
      </c>
      <c r="D132" s="99">
        <v>889.1</v>
      </c>
      <c r="E132" s="99">
        <v>20.2</v>
      </c>
      <c r="F132" s="99">
        <v>0</v>
      </c>
      <c r="G132" s="99">
        <v>0</v>
      </c>
      <c r="H132" s="99"/>
      <c r="I132" s="32"/>
      <c r="J132" s="99"/>
      <c r="K132" s="99">
        <v>889.1</v>
      </c>
      <c r="L132" s="99">
        <v>889.1</v>
      </c>
      <c r="M132" s="99">
        <v>20.2</v>
      </c>
      <c r="N132" s="99">
        <v>0</v>
      </c>
    </row>
    <row r="133" spans="1:14" ht="47.25" x14ac:dyDescent="0.25">
      <c r="A133" s="12">
        <f t="shared" si="2"/>
        <v>124</v>
      </c>
      <c r="B133" s="55" t="s">
        <v>64</v>
      </c>
      <c r="C133" s="99">
        <v>1054.7</v>
      </c>
      <c r="D133" s="99">
        <v>1054.7</v>
      </c>
      <c r="E133" s="99">
        <v>665.4</v>
      </c>
      <c r="F133" s="99">
        <v>0</v>
      </c>
      <c r="G133" s="99">
        <v>0</v>
      </c>
      <c r="H133" s="99"/>
      <c r="I133" s="99"/>
      <c r="J133" s="99"/>
      <c r="K133" s="99">
        <v>1054.7</v>
      </c>
      <c r="L133" s="99">
        <v>1054.7</v>
      </c>
      <c r="M133" s="99">
        <v>665.4</v>
      </c>
      <c r="N133" s="99">
        <v>0</v>
      </c>
    </row>
    <row r="134" spans="1:14" ht="63" x14ac:dyDescent="0.25">
      <c r="A134" s="12">
        <f t="shared" si="2"/>
        <v>125</v>
      </c>
      <c r="B134" s="55" t="s">
        <v>67</v>
      </c>
      <c r="C134" s="99">
        <v>1.5</v>
      </c>
      <c r="D134" s="99">
        <v>1.5</v>
      </c>
      <c r="E134" s="99">
        <v>0</v>
      </c>
      <c r="F134" s="99">
        <v>0</v>
      </c>
      <c r="G134" s="99">
        <v>0</v>
      </c>
      <c r="H134" s="99"/>
      <c r="I134" s="99"/>
      <c r="J134" s="99"/>
      <c r="K134" s="99">
        <v>1.5</v>
      </c>
      <c r="L134" s="99">
        <v>1.5</v>
      </c>
      <c r="M134" s="99">
        <v>0</v>
      </c>
      <c r="N134" s="99">
        <v>0</v>
      </c>
    </row>
    <row r="135" spans="1:14" ht="15.75" x14ac:dyDescent="0.25">
      <c r="A135" s="12">
        <f t="shared" si="2"/>
        <v>126</v>
      </c>
      <c r="B135" s="10" t="s">
        <v>69</v>
      </c>
      <c r="C135" s="31">
        <v>8003.2</v>
      </c>
      <c r="D135" s="31">
        <v>7820.6</v>
      </c>
      <c r="E135" s="31">
        <v>3852.5</v>
      </c>
      <c r="F135" s="31">
        <v>182.6</v>
      </c>
      <c r="G135" s="31">
        <v>173.3</v>
      </c>
      <c r="H135" s="31">
        <v>158.69999999999999</v>
      </c>
      <c r="I135" s="31">
        <v>7.4</v>
      </c>
      <c r="J135" s="31">
        <v>14.6</v>
      </c>
      <c r="K135" s="31">
        <v>8176.5</v>
      </c>
      <c r="L135" s="31">
        <v>7979.3</v>
      </c>
      <c r="M135" s="31">
        <v>3859.9</v>
      </c>
      <c r="N135" s="31">
        <v>197.2</v>
      </c>
    </row>
    <row r="136" spans="1:14" ht="15.75" x14ac:dyDescent="0.25">
      <c r="A136" s="12">
        <f t="shared" si="2"/>
        <v>127</v>
      </c>
      <c r="B136" s="72" t="s">
        <v>2</v>
      </c>
      <c r="C136" s="99">
        <v>0</v>
      </c>
      <c r="D136" s="99">
        <v>0</v>
      </c>
      <c r="E136" s="99">
        <v>0</v>
      </c>
      <c r="F136" s="99">
        <v>0</v>
      </c>
      <c r="G136" s="99"/>
      <c r="H136" s="99"/>
      <c r="I136" s="99"/>
      <c r="J136" s="99"/>
      <c r="K136" s="99">
        <v>0</v>
      </c>
      <c r="L136" s="99">
        <v>0</v>
      </c>
      <c r="M136" s="99">
        <v>0</v>
      </c>
      <c r="N136" s="99">
        <v>0</v>
      </c>
    </row>
    <row r="137" spans="1:14" ht="31.5" x14ac:dyDescent="0.25">
      <c r="A137" s="12">
        <f t="shared" si="2"/>
        <v>128</v>
      </c>
      <c r="B137" s="11" t="s">
        <v>70</v>
      </c>
      <c r="C137" s="99">
        <v>7652.9</v>
      </c>
      <c r="D137" s="99">
        <v>7472.7</v>
      </c>
      <c r="E137" s="99">
        <v>3852.5</v>
      </c>
      <c r="F137" s="99">
        <v>180.2</v>
      </c>
      <c r="G137" s="99">
        <v>173.3</v>
      </c>
      <c r="H137" s="99">
        <v>158.69999999999999</v>
      </c>
      <c r="I137" s="99">
        <v>7.4</v>
      </c>
      <c r="J137" s="99">
        <v>14.6</v>
      </c>
      <c r="K137" s="99">
        <v>7826.2</v>
      </c>
      <c r="L137" s="99">
        <v>7631.4</v>
      </c>
      <c r="M137" s="99">
        <v>3859.9</v>
      </c>
      <c r="N137" s="99">
        <v>194.8</v>
      </c>
    </row>
    <row r="138" spans="1:14" ht="31.5" x14ac:dyDescent="0.25">
      <c r="A138" s="12">
        <f t="shared" si="2"/>
        <v>129</v>
      </c>
      <c r="B138" s="6" t="s">
        <v>71</v>
      </c>
      <c r="C138" s="99">
        <v>350.3</v>
      </c>
      <c r="D138" s="99">
        <v>347.9</v>
      </c>
      <c r="E138" s="99">
        <v>0</v>
      </c>
      <c r="F138" s="99">
        <v>2.4</v>
      </c>
      <c r="G138" s="99"/>
      <c r="H138" s="99"/>
      <c r="I138" s="99"/>
      <c r="J138" s="99"/>
      <c r="K138" s="99">
        <v>350.3</v>
      </c>
      <c r="L138" s="99">
        <v>347.9</v>
      </c>
      <c r="M138" s="99">
        <v>0</v>
      </c>
      <c r="N138" s="99">
        <v>2.4</v>
      </c>
    </row>
    <row r="139" spans="1:14" ht="15.75" x14ac:dyDescent="0.25">
      <c r="A139" s="12">
        <f t="shared" si="2"/>
        <v>130</v>
      </c>
      <c r="B139" s="7" t="s">
        <v>6</v>
      </c>
      <c r="C139" s="31">
        <v>19892.8</v>
      </c>
      <c r="D139" s="31">
        <v>19764.3</v>
      </c>
      <c r="E139" s="31">
        <v>9264.6</v>
      </c>
      <c r="F139" s="31">
        <v>128.5</v>
      </c>
      <c r="G139" s="31">
        <v>-301.89999999999998</v>
      </c>
      <c r="H139" s="31">
        <v>-301.89999999999998</v>
      </c>
      <c r="I139" s="31">
        <v>181.9</v>
      </c>
      <c r="J139" s="31">
        <v>0</v>
      </c>
      <c r="K139" s="31">
        <v>19590.900000000001</v>
      </c>
      <c r="L139" s="31">
        <v>19462.400000000001</v>
      </c>
      <c r="M139" s="31">
        <v>9446.5</v>
      </c>
      <c r="N139" s="31">
        <v>128.5</v>
      </c>
    </row>
    <row r="140" spans="1:14" ht="15.75" x14ac:dyDescent="0.25">
      <c r="A140" s="12">
        <f t="shared" si="2"/>
        <v>131</v>
      </c>
      <c r="B140" s="7" t="s">
        <v>72</v>
      </c>
      <c r="C140" s="31">
        <v>17077.7</v>
      </c>
      <c r="D140" s="31">
        <v>16979.599999999999</v>
      </c>
      <c r="E140" s="31">
        <v>7240.2</v>
      </c>
      <c r="F140" s="31">
        <v>98.1</v>
      </c>
      <c r="G140" s="31">
        <v>-301.89999999999998</v>
      </c>
      <c r="H140" s="31">
        <v>-301.89999999999998</v>
      </c>
      <c r="I140" s="31">
        <v>181.9</v>
      </c>
      <c r="J140" s="31">
        <v>0</v>
      </c>
      <c r="K140" s="31">
        <v>16775.8</v>
      </c>
      <c r="L140" s="31">
        <v>16677.7</v>
      </c>
      <c r="M140" s="31">
        <v>7422.1</v>
      </c>
      <c r="N140" s="31">
        <v>98.1</v>
      </c>
    </row>
    <row r="141" spans="1:14" ht="15.75" x14ac:dyDescent="0.25">
      <c r="A141" s="12">
        <f t="shared" si="2"/>
        <v>132</v>
      </c>
      <c r="B141" s="72" t="s">
        <v>2</v>
      </c>
      <c r="C141" s="99">
        <v>0</v>
      </c>
      <c r="D141" s="99">
        <v>0</v>
      </c>
      <c r="E141" s="99">
        <v>0</v>
      </c>
      <c r="F141" s="99">
        <v>0</v>
      </c>
      <c r="G141" s="99"/>
      <c r="H141" s="99"/>
      <c r="I141" s="99"/>
      <c r="J141" s="99"/>
      <c r="K141" s="99">
        <v>0</v>
      </c>
      <c r="L141" s="99">
        <v>0</v>
      </c>
      <c r="M141" s="99">
        <v>0</v>
      </c>
      <c r="N141" s="99">
        <v>0</v>
      </c>
    </row>
    <row r="142" spans="1:14" ht="31.5" x14ac:dyDescent="0.25">
      <c r="A142" s="12">
        <f t="shared" si="2"/>
        <v>133</v>
      </c>
      <c r="B142" s="11" t="s">
        <v>59</v>
      </c>
      <c r="C142" s="99">
        <v>9842.7000000000007</v>
      </c>
      <c r="D142" s="99">
        <v>9773.5</v>
      </c>
      <c r="E142" s="99">
        <v>4487.8999999999996</v>
      </c>
      <c r="F142" s="99">
        <v>69.2</v>
      </c>
      <c r="G142" s="99">
        <v>-184.5</v>
      </c>
      <c r="H142" s="99">
        <v>-184.5</v>
      </c>
      <c r="I142" s="99">
        <v>198.8</v>
      </c>
      <c r="J142" s="99"/>
      <c r="K142" s="99">
        <v>9658.2000000000007</v>
      </c>
      <c r="L142" s="99">
        <v>9589</v>
      </c>
      <c r="M142" s="99">
        <v>4686.7</v>
      </c>
      <c r="N142" s="99">
        <v>69.2</v>
      </c>
    </row>
    <row r="143" spans="1:14" ht="31.5" x14ac:dyDescent="0.25">
      <c r="A143" s="12">
        <f t="shared" si="2"/>
        <v>134</v>
      </c>
      <c r="B143" s="55" t="s">
        <v>76</v>
      </c>
      <c r="C143" s="99">
        <v>646.9</v>
      </c>
      <c r="D143" s="99">
        <v>641</v>
      </c>
      <c r="E143" s="99">
        <v>178.4</v>
      </c>
      <c r="F143" s="99">
        <v>5.9</v>
      </c>
      <c r="G143" s="99">
        <v>0</v>
      </c>
      <c r="H143" s="99"/>
      <c r="I143" s="99"/>
      <c r="J143" s="99"/>
      <c r="K143" s="99">
        <v>646.9</v>
      </c>
      <c r="L143" s="99">
        <v>641</v>
      </c>
      <c r="M143" s="99">
        <v>178.4</v>
      </c>
      <c r="N143" s="99">
        <v>5.9</v>
      </c>
    </row>
    <row r="144" spans="1:14" ht="47.25" x14ac:dyDescent="0.25">
      <c r="A144" s="12">
        <f t="shared" si="2"/>
        <v>135</v>
      </c>
      <c r="B144" s="6" t="s">
        <v>77</v>
      </c>
      <c r="C144" s="99">
        <v>1096.3</v>
      </c>
      <c r="D144" s="99">
        <v>1073.3</v>
      </c>
      <c r="E144" s="99">
        <v>0</v>
      </c>
      <c r="F144" s="99">
        <v>23</v>
      </c>
      <c r="G144" s="99">
        <v>0</v>
      </c>
      <c r="H144" s="99"/>
      <c r="I144" s="99"/>
      <c r="J144" s="99"/>
      <c r="K144" s="99">
        <v>1096.3</v>
      </c>
      <c r="L144" s="99">
        <v>1073.3</v>
      </c>
      <c r="M144" s="99">
        <v>0</v>
      </c>
      <c r="N144" s="99">
        <v>23</v>
      </c>
    </row>
    <row r="145" spans="1:14" ht="47.25" x14ac:dyDescent="0.25">
      <c r="A145" s="12">
        <f t="shared" si="2"/>
        <v>136</v>
      </c>
      <c r="B145" s="55" t="s">
        <v>75</v>
      </c>
      <c r="C145" s="99">
        <v>118</v>
      </c>
      <c r="D145" s="99">
        <v>118</v>
      </c>
      <c r="E145" s="99">
        <v>61.3</v>
      </c>
      <c r="F145" s="99">
        <v>0</v>
      </c>
      <c r="G145" s="99">
        <v>0</v>
      </c>
      <c r="H145" s="99"/>
      <c r="I145" s="99"/>
      <c r="J145" s="99"/>
      <c r="K145" s="99">
        <v>118</v>
      </c>
      <c r="L145" s="99">
        <v>118</v>
      </c>
      <c r="M145" s="99">
        <v>61.3</v>
      </c>
      <c r="N145" s="99">
        <v>0</v>
      </c>
    </row>
    <row r="146" spans="1:14" ht="47.25" x14ac:dyDescent="0.25">
      <c r="A146" s="12">
        <f t="shared" si="2"/>
        <v>137</v>
      </c>
      <c r="B146" s="6" t="s">
        <v>155</v>
      </c>
      <c r="C146" s="99">
        <v>814.1</v>
      </c>
      <c r="D146" s="99">
        <v>814.1</v>
      </c>
      <c r="E146" s="99">
        <v>152.4</v>
      </c>
      <c r="F146" s="99">
        <v>0</v>
      </c>
      <c r="G146" s="99">
        <v>-117.4</v>
      </c>
      <c r="H146" s="99">
        <v>-117.4</v>
      </c>
      <c r="I146" s="99">
        <v>-13.6</v>
      </c>
      <c r="J146" s="99"/>
      <c r="K146" s="99">
        <v>696.7</v>
      </c>
      <c r="L146" s="99">
        <v>696.7</v>
      </c>
      <c r="M146" s="99">
        <v>138.80000000000001</v>
      </c>
      <c r="N146" s="99">
        <v>0</v>
      </c>
    </row>
    <row r="147" spans="1:14" ht="63" x14ac:dyDescent="0.25">
      <c r="A147" s="12">
        <f t="shared" ref="A147:A171" si="3">+A146+1</f>
        <v>138</v>
      </c>
      <c r="B147" s="55" t="s">
        <v>73</v>
      </c>
      <c r="C147" s="32">
        <v>4559.7</v>
      </c>
      <c r="D147" s="32">
        <v>4559.7</v>
      </c>
      <c r="E147" s="32">
        <v>2360.1999999999998</v>
      </c>
      <c r="F147" s="32">
        <v>0</v>
      </c>
      <c r="G147" s="32">
        <v>0</v>
      </c>
      <c r="H147" s="32">
        <v>0</v>
      </c>
      <c r="I147" s="32">
        <v>-3.3</v>
      </c>
      <c r="J147" s="32">
        <v>0</v>
      </c>
      <c r="K147" s="32">
        <v>4559.7</v>
      </c>
      <c r="L147" s="32">
        <v>4559.7</v>
      </c>
      <c r="M147" s="32">
        <v>2356.9</v>
      </c>
      <c r="N147" s="32">
        <v>0</v>
      </c>
    </row>
    <row r="148" spans="1:14" ht="15.75" x14ac:dyDescent="0.25">
      <c r="A148" s="12">
        <f t="shared" si="3"/>
        <v>139</v>
      </c>
      <c r="B148" s="72" t="s">
        <v>2</v>
      </c>
      <c r="C148" s="99">
        <v>0</v>
      </c>
      <c r="D148" s="99">
        <v>0</v>
      </c>
      <c r="E148" s="99">
        <v>0</v>
      </c>
      <c r="F148" s="99">
        <v>0</v>
      </c>
      <c r="G148" s="99"/>
      <c r="H148" s="99"/>
      <c r="I148" s="99"/>
      <c r="J148" s="99"/>
      <c r="K148" s="99">
        <v>0</v>
      </c>
      <c r="L148" s="99">
        <v>0</v>
      </c>
      <c r="M148" s="99">
        <v>0</v>
      </c>
      <c r="N148" s="99">
        <v>0</v>
      </c>
    </row>
    <row r="149" spans="1:14" ht="15.75" x14ac:dyDescent="0.25">
      <c r="A149" s="12">
        <f t="shared" si="3"/>
        <v>140</v>
      </c>
      <c r="B149" s="6" t="s">
        <v>22</v>
      </c>
      <c r="C149" s="99">
        <v>3124.6</v>
      </c>
      <c r="D149" s="99">
        <v>3124.6</v>
      </c>
      <c r="E149" s="99">
        <v>2360.1999999999998</v>
      </c>
      <c r="F149" s="99">
        <v>0</v>
      </c>
      <c r="G149" s="99">
        <v>0</v>
      </c>
      <c r="H149" s="99"/>
      <c r="I149" s="99">
        <v>-3.3</v>
      </c>
      <c r="J149" s="99"/>
      <c r="K149" s="99">
        <v>3124.6</v>
      </c>
      <c r="L149" s="99">
        <v>3124.6</v>
      </c>
      <c r="M149" s="99">
        <v>2356.9</v>
      </c>
      <c r="N149" s="99">
        <v>0</v>
      </c>
    </row>
    <row r="150" spans="1:14" ht="31.5" x14ac:dyDescent="0.25">
      <c r="A150" s="12">
        <f t="shared" si="3"/>
        <v>141</v>
      </c>
      <c r="B150" s="6" t="s">
        <v>74</v>
      </c>
      <c r="C150" s="99">
        <v>810.8</v>
      </c>
      <c r="D150" s="99">
        <v>810.8</v>
      </c>
      <c r="E150" s="99">
        <v>0</v>
      </c>
      <c r="F150" s="99">
        <v>0</v>
      </c>
      <c r="G150" s="99">
        <v>0</v>
      </c>
      <c r="H150" s="99"/>
      <c r="I150" s="99"/>
      <c r="J150" s="99"/>
      <c r="K150" s="99">
        <v>810.8</v>
      </c>
      <c r="L150" s="99">
        <v>810.8</v>
      </c>
      <c r="M150" s="99">
        <v>0</v>
      </c>
      <c r="N150" s="99">
        <v>0</v>
      </c>
    </row>
    <row r="151" spans="1:14" ht="15.75" x14ac:dyDescent="0.25">
      <c r="A151" s="12">
        <f t="shared" si="3"/>
        <v>142</v>
      </c>
      <c r="B151" s="6" t="s">
        <v>24</v>
      </c>
      <c r="C151" s="99">
        <v>362.6</v>
      </c>
      <c r="D151" s="99">
        <v>362.6</v>
      </c>
      <c r="E151" s="99">
        <v>0</v>
      </c>
      <c r="F151" s="99">
        <v>0</v>
      </c>
      <c r="G151" s="99">
        <v>0</v>
      </c>
      <c r="H151" s="32"/>
      <c r="I151" s="99"/>
      <c r="J151" s="99"/>
      <c r="K151" s="99">
        <v>362.6</v>
      </c>
      <c r="L151" s="99">
        <v>362.6</v>
      </c>
      <c r="M151" s="99">
        <v>0</v>
      </c>
      <c r="N151" s="99">
        <v>0</v>
      </c>
    </row>
    <row r="152" spans="1:14" ht="31.5" x14ac:dyDescent="0.25">
      <c r="A152" s="12">
        <f t="shared" si="3"/>
        <v>143</v>
      </c>
      <c r="B152" s="6" t="s">
        <v>143</v>
      </c>
      <c r="C152" s="99">
        <v>210.6</v>
      </c>
      <c r="D152" s="99">
        <v>210.6</v>
      </c>
      <c r="E152" s="99">
        <v>0</v>
      </c>
      <c r="F152" s="99">
        <v>0</v>
      </c>
      <c r="G152" s="99">
        <v>0</v>
      </c>
      <c r="H152" s="32"/>
      <c r="I152" s="99"/>
      <c r="J152" s="99"/>
      <c r="K152" s="99">
        <v>210.6</v>
      </c>
      <c r="L152" s="99">
        <v>210.6</v>
      </c>
      <c r="M152" s="99">
        <v>0</v>
      </c>
      <c r="N152" s="99">
        <v>0</v>
      </c>
    </row>
    <row r="153" spans="1:14" ht="15.75" x14ac:dyDescent="0.25">
      <c r="A153" s="12">
        <f t="shared" si="3"/>
        <v>144</v>
      </c>
      <c r="B153" s="55" t="s">
        <v>145</v>
      </c>
      <c r="C153" s="99">
        <v>51.1</v>
      </c>
      <c r="D153" s="99">
        <v>51.1</v>
      </c>
      <c r="E153" s="99">
        <v>0</v>
      </c>
      <c r="F153" s="99">
        <v>0</v>
      </c>
      <c r="G153" s="99">
        <v>0</v>
      </c>
      <c r="H153" s="32"/>
      <c r="I153" s="99"/>
      <c r="J153" s="99"/>
      <c r="K153" s="99">
        <v>51.1</v>
      </c>
      <c r="L153" s="99">
        <v>51.1</v>
      </c>
      <c r="M153" s="99">
        <v>0</v>
      </c>
      <c r="N153" s="99">
        <v>0</v>
      </c>
    </row>
    <row r="154" spans="1:14" ht="15.75" x14ac:dyDescent="0.25">
      <c r="A154" s="12">
        <f t="shared" si="3"/>
        <v>145</v>
      </c>
      <c r="B154" s="7" t="s">
        <v>78</v>
      </c>
      <c r="C154" s="31">
        <v>2804.7</v>
      </c>
      <c r="D154" s="31">
        <v>2774.3</v>
      </c>
      <c r="E154" s="31">
        <v>2022.4</v>
      </c>
      <c r="F154" s="31">
        <v>30.4</v>
      </c>
      <c r="G154" s="31">
        <v>0</v>
      </c>
      <c r="H154" s="31">
        <v>0</v>
      </c>
      <c r="I154" s="31">
        <v>0</v>
      </c>
      <c r="J154" s="31">
        <v>0</v>
      </c>
      <c r="K154" s="31">
        <v>2804.7</v>
      </c>
      <c r="L154" s="31">
        <v>2774.3</v>
      </c>
      <c r="M154" s="31">
        <v>2022.4</v>
      </c>
      <c r="N154" s="31">
        <v>30.4</v>
      </c>
    </row>
    <row r="155" spans="1:14" ht="15.75" x14ac:dyDescent="0.25">
      <c r="A155" s="12">
        <f t="shared" si="3"/>
        <v>146</v>
      </c>
      <c r="B155" s="72" t="s">
        <v>2</v>
      </c>
      <c r="C155" s="99">
        <v>0</v>
      </c>
      <c r="D155" s="99">
        <v>0</v>
      </c>
      <c r="E155" s="99">
        <v>0</v>
      </c>
      <c r="F155" s="99">
        <v>0</v>
      </c>
      <c r="G155" s="99"/>
      <c r="H155" s="99"/>
      <c r="I155" s="99"/>
      <c r="J155" s="99"/>
      <c r="K155" s="99">
        <v>0</v>
      </c>
      <c r="L155" s="99">
        <v>0</v>
      </c>
      <c r="M155" s="99">
        <v>0</v>
      </c>
      <c r="N155" s="99">
        <v>0</v>
      </c>
    </row>
    <row r="156" spans="1:14" ht="31.5" x14ac:dyDescent="0.25">
      <c r="A156" s="12">
        <f t="shared" si="3"/>
        <v>147</v>
      </c>
      <c r="B156" s="6" t="s">
        <v>110</v>
      </c>
      <c r="C156" s="99">
        <v>1288.2</v>
      </c>
      <c r="D156" s="99">
        <v>1283.7</v>
      </c>
      <c r="E156" s="99">
        <v>1045.8</v>
      </c>
      <c r="F156" s="99">
        <v>4.5</v>
      </c>
      <c r="G156" s="99"/>
      <c r="H156" s="99"/>
      <c r="I156" s="99"/>
      <c r="J156" s="99"/>
      <c r="K156" s="99">
        <v>1288.2</v>
      </c>
      <c r="L156" s="99">
        <v>1283.7</v>
      </c>
      <c r="M156" s="99">
        <v>1045.8</v>
      </c>
      <c r="N156" s="99">
        <v>4.5</v>
      </c>
    </row>
    <row r="157" spans="1:14" ht="31.5" x14ac:dyDescent="0.25">
      <c r="A157" s="12">
        <f t="shared" si="3"/>
        <v>148</v>
      </c>
      <c r="B157" s="6" t="s">
        <v>111</v>
      </c>
      <c r="C157" s="99">
        <v>22.5</v>
      </c>
      <c r="D157" s="99">
        <v>22.5</v>
      </c>
      <c r="E157" s="99">
        <v>17.8</v>
      </c>
      <c r="F157" s="99">
        <v>0</v>
      </c>
      <c r="G157" s="99"/>
      <c r="H157" s="99"/>
      <c r="I157" s="99"/>
      <c r="J157" s="99"/>
      <c r="K157" s="99">
        <v>22.5</v>
      </c>
      <c r="L157" s="99">
        <v>22.5</v>
      </c>
      <c r="M157" s="99">
        <v>17.8</v>
      </c>
      <c r="N157" s="99">
        <v>0</v>
      </c>
    </row>
    <row r="158" spans="1:14" ht="47.25" x14ac:dyDescent="0.25">
      <c r="A158" s="12">
        <f t="shared" si="3"/>
        <v>149</v>
      </c>
      <c r="B158" s="6" t="s">
        <v>154</v>
      </c>
      <c r="C158" s="99">
        <v>288.3</v>
      </c>
      <c r="D158" s="99">
        <v>262.39999999999998</v>
      </c>
      <c r="E158" s="99">
        <v>31.9</v>
      </c>
      <c r="F158" s="99">
        <v>25.9</v>
      </c>
      <c r="G158" s="99"/>
      <c r="H158" s="99"/>
      <c r="I158" s="99"/>
      <c r="J158" s="99"/>
      <c r="K158" s="99">
        <v>288.3</v>
      </c>
      <c r="L158" s="99">
        <v>262.39999999999998</v>
      </c>
      <c r="M158" s="99">
        <v>31.9</v>
      </c>
      <c r="N158" s="99">
        <v>25.9</v>
      </c>
    </row>
    <row r="159" spans="1:14" ht="31.5" x14ac:dyDescent="0.25">
      <c r="A159" s="12">
        <f t="shared" si="3"/>
        <v>150</v>
      </c>
      <c r="B159" s="6" t="s">
        <v>80</v>
      </c>
      <c r="C159" s="99">
        <v>105</v>
      </c>
      <c r="D159" s="99">
        <v>105</v>
      </c>
      <c r="E159" s="99">
        <v>0</v>
      </c>
      <c r="F159" s="99">
        <v>0</v>
      </c>
      <c r="G159" s="99"/>
      <c r="H159" s="99"/>
      <c r="I159" s="99"/>
      <c r="J159" s="99"/>
      <c r="K159" s="99">
        <v>105</v>
      </c>
      <c r="L159" s="99">
        <v>105</v>
      </c>
      <c r="M159" s="99">
        <v>0</v>
      </c>
      <c r="N159" s="99">
        <v>0</v>
      </c>
    </row>
    <row r="160" spans="1:14" ht="31.5" x14ac:dyDescent="0.25">
      <c r="A160" s="12">
        <f t="shared" si="3"/>
        <v>151</v>
      </c>
      <c r="B160" s="11" t="s">
        <v>81</v>
      </c>
      <c r="C160" s="99">
        <v>30</v>
      </c>
      <c r="D160" s="99">
        <v>30</v>
      </c>
      <c r="E160" s="99">
        <v>0</v>
      </c>
      <c r="F160" s="99">
        <v>0</v>
      </c>
      <c r="G160" s="99"/>
      <c r="H160" s="99"/>
      <c r="I160" s="99"/>
      <c r="J160" s="99"/>
      <c r="K160" s="99">
        <v>30</v>
      </c>
      <c r="L160" s="99">
        <v>30</v>
      </c>
      <c r="M160" s="99">
        <v>0</v>
      </c>
      <c r="N160" s="99">
        <v>0</v>
      </c>
    </row>
    <row r="161" spans="1:14" ht="63" x14ac:dyDescent="0.25">
      <c r="A161" s="12">
        <f t="shared" si="3"/>
        <v>152</v>
      </c>
      <c r="B161" s="55" t="s">
        <v>79</v>
      </c>
      <c r="C161" s="32">
        <v>1070.7</v>
      </c>
      <c r="D161" s="32">
        <v>1070.7</v>
      </c>
      <c r="E161" s="32">
        <v>926.9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1070.7</v>
      </c>
      <c r="L161" s="32">
        <v>1070.7</v>
      </c>
      <c r="M161" s="32">
        <v>926.9</v>
      </c>
      <c r="N161" s="32">
        <v>0</v>
      </c>
    </row>
    <row r="162" spans="1:14" ht="15.75" x14ac:dyDescent="0.25">
      <c r="A162" s="12">
        <f t="shared" si="3"/>
        <v>153</v>
      </c>
      <c r="B162" s="72" t="s">
        <v>2</v>
      </c>
      <c r="C162" s="99">
        <v>0</v>
      </c>
      <c r="D162" s="99">
        <v>0</v>
      </c>
      <c r="E162" s="99">
        <v>0</v>
      </c>
      <c r="F162" s="99">
        <v>0</v>
      </c>
      <c r="G162" s="99"/>
      <c r="H162" s="99"/>
      <c r="I162" s="99"/>
      <c r="J162" s="99"/>
      <c r="K162" s="99">
        <v>0</v>
      </c>
      <c r="L162" s="99">
        <v>0</v>
      </c>
      <c r="M162" s="99">
        <v>0</v>
      </c>
      <c r="N162" s="99">
        <v>0</v>
      </c>
    </row>
    <row r="163" spans="1:14" ht="31.5" x14ac:dyDescent="0.25">
      <c r="A163" s="12">
        <f t="shared" si="3"/>
        <v>154</v>
      </c>
      <c r="B163" s="6" t="s">
        <v>150</v>
      </c>
      <c r="C163" s="99">
        <v>795.4</v>
      </c>
      <c r="D163" s="99">
        <v>795.4</v>
      </c>
      <c r="E163" s="99">
        <v>727.2</v>
      </c>
      <c r="F163" s="99">
        <v>0</v>
      </c>
      <c r="G163" s="99"/>
      <c r="H163" s="99"/>
      <c r="I163" s="99"/>
      <c r="J163" s="99"/>
      <c r="K163" s="99">
        <v>795.4</v>
      </c>
      <c r="L163" s="99">
        <v>795.4</v>
      </c>
      <c r="M163" s="99">
        <v>727.2</v>
      </c>
      <c r="N163" s="99">
        <v>0</v>
      </c>
    </row>
    <row r="164" spans="1:14" ht="47.25" x14ac:dyDescent="0.25">
      <c r="A164" s="12">
        <f t="shared" si="3"/>
        <v>155</v>
      </c>
      <c r="B164" s="6" t="s">
        <v>149</v>
      </c>
      <c r="C164" s="99">
        <v>207.4</v>
      </c>
      <c r="D164" s="99">
        <v>207.4</v>
      </c>
      <c r="E164" s="99">
        <v>195.7</v>
      </c>
      <c r="F164" s="99">
        <v>0</v>
      </c>
      <c r="G164" s="99"/>
      <c r="H164" s="99"/>
      <c r="I164" s="99"/>
      <c r="J164" s="99"/>
      <c r="K164" s="99">
        <v>207.4</v>
      </c>
      <c r="L164" s="99">
        <v>207.4</v>
      </c>
      <c r="M164" s="99">
        <v>195.7</v>
      </c>
      <c r="N164" s="99">
        <v>0</v>
      </c>
    </row>
    <row r="165" spans="1:14" ht="31.5" x14ac:dyDescent="0.25">
      <c r="A165" s="12">
        <f t="shared" si="3"/>
        <v>156</v>
      </c>
      <c r="B165" s="6" t="s">
        <v>171</v>
      </c>
      <c r="C165" s="99">
        <v>63.3</v>
      </c>
      <c r="D165" s="99">
        <v>63.3</v>
      </c>
      <c r="E165" s="99">
        <v>0</v>
      </c>
      <c r="F165" s="99">
        <v>0</v>
      </c>
      <c r="G165" s="99"/>
      <c r="H165" s="99"/>
      <c r="I165" s="99"/>
      <c r="J165" s="99"/>
      <c r="K165" s="99">
        <v>63.3</v>
      </c>
      <c r="L165" s="99">
        <v>63.3</v>
      </c>
      <c r="M165" s="99">
        <v>0</v>
      </c>
      <c r="N165" s="99">
        <v>0</v>
      </c>
    </row>
    <row r="166" spans="1:14" ht="15.75" x14ac:dyDescent="0.25">
      <c r="A166" s="12">
        <f t="shared" si="3"/>
        <v>157</v>
      </c>
      <c r="B166" s="55" t="s">
        <v>129</v>
      </c>
      <c r="C166" s="99">
        <v>4.5999999999999996</v>
      </c>
      <c r="D166" s="99">
        <v>4.5999999999999996</v>
      </c>
      <c r="E166" s="99">
        <v>4</v>
      </c>
      <c r="F166" s="99">
        <v>0</v>
      </c>
      <c r="G166" s="99"/>
      <c r="H166" s="99"/>
      <c r="I166" s="99"/>
      <c r="J166" s="99"/>
      <c r="K166" s="99">
        <v>4.5999999999999996</v>
      </c>
      <c r="L166" s="99">
        <v>4.5999999999999996</v>
      </c>
      <c r="M166" s="99">
        <v>4</v>
      </c>
      <c r="N166" s="99">
        <v>0</v>
      </c>
    </row>
    <row r="167" spans="1:14" ht="31.5" x14ac:dyDescent="0.25">
      <c r="A167" s="12">
        <f t="shared" si="3"/>
        <v>158</v>
      </c>
      <c r="B167" s="11" t="s">
        <v>187</v>
      </c>
      <c r="C167" s="99">
        <v>10.4</v>
      </c>
      <c r="D167" s="99">
        <v>10.4</v>
      </c>
      <c r="E167" s="99">
        <v>2</v>
      </c>
      <c r="F167" s="99">
        <v>0</v>
      </c>
      <c r="G167" s="99"/>
      <c r="H167" s="99"/>
      <c r="I167" s="99"/>
      <c r="J167" s="99"/>
      <c r="K167" s="99">
        <v>10.4</v>
      </c>
      <c r="L167" s="99">
        <v>10.4</v>
      </c>
      <c r="M167" s="99">
        <v>2</v>
      </c>
      <c r="N167" s="99">
        <v>0</v>
      </c>
    </row>
    <row r="168" spans="1:14" ht="15.75" x14ac:dyDescent="0.25">
      <c r="A168" s="12">
        <f t="shared" si="3"/>
        <v>159</v>
      </c>
      <c r="B168" s="7" t="s">
        <v>208</v>
      </c>
      <c r="C168" s="31">
        <v>191954.2</v>
      </c>
      <c r="D168" s="31">
        <v>156308.6</v>
      </c>
      <c r="E168" s="31">
        <v>92716.9</v>
      </c>
      <c r="F168" s="31">
        <v>35645.599999999999</v>
      </c>
      <c r="G168" s="31">
        <v>153.1</v>
      </c>
      <c r="H168" s="31">
        <v>1105.5999999999999</v>
      </c>
      <c r="I168" s="31">
        <v>717.1</v>
      </c>
      <c r="J168" s="31">
        <v>-952.5</v>
      </c>
      <c r="K168" s="31">
        <v>192107.3</v>
      </c>
      <c r="L168" s="31">
        <v>157414.20000000001</v>
      </c>
      <c r="M168" s="31">
        <v>93434</v>
      </c>
      <c r="N168" s="31">
        <v>34693.1</v>
      </c>
    </row>
    <row r="169" spans="1:14" ht="15.75" x14ac:dyDescent="0.25">
      <c r="A169" s="12">
        <f t="shared" si="3"/>
        <v>160</v>
      </c>
      <c r="B169" s="72" t="s">
        <v>2</v>
      </c>
      <c r="C169" s="99">
        <v>0</v>
      </c>
      <c r="D169" s="99">
        <v>0</v>
      </c>
      <c r="E169" s="99">
        <v>0</v>
      </c>
      <c r="F169" s="99">
        <v>0</v>
      </c>
      <c r="G169" s="99"/>
      <c r="H169" s="99"/>
      <c r="I169" s="99"/>
      <c r="J169" s="99"/>
      <c r="K169" s="99">
        <v>0</v>
      </c>
      <c r="L169" s="99">
        <v>0</v>
      </c>
      <c r="M169" s="99">
        <v>0</v>
      </c>
      <c r="N169" s="99">
        <v>0</v>
      </c>
    </row>
    <row r="170" spans="1:14" ht="15.75" x14ac:dyDescent="0.25">
      <c r="A170" s="12">
        <f t="shared" si="3"/>
        <v>161</v>
      </c>
      <c r="B170" s="6" t="s">
        <v>203</v>
      </c>
      <c r="C170" s="99">
        <v>2904.2</v>
      </c>
      <c r="D170" s="99">
        <v>0</v>
      </c>
      <c r="E170" s="99">
        <v>0</v>
      </c>
      <c r="F170" s="99">
        <v>2904.2</v>
      </c>
      <c r="G170" s="99"/>
      <c r="H170" s="99"/>
      <c r="I170" s="99"/>
      <c r="J170" s="99"/>
      <c r="K170" s="99">
        <v>2904.2</v>
      </c>
      <c r="L170" s="99">
        <v>0</v>
      </c>
      <c r="M170" s="99">
        <v>0</v>
      </c>
      <c r="N170" s="99">
        <v>2904.2</v>
      </c>
    </row>
    <row r="171" spans="1:14" ht="15.75" x14ac:dyDescent="0.25">
      <c r="A171" s="12">
        <f t="shared" si="3"/>
        <v>162</v>
      </c>
      <c r="B171" s="7" t="s">
        <v>254</v>
      </c>
      <c r="C171" s="31">
        <v>189050</v>
      </c>
      <c r="D171" s="31">
        <v>156308.6</v>
      </c>
      <c r="E171" s="31">
        <v>92716.9</v>
      </c>
      <c r="F171" s="31">
        <v>32741.4</v>
      </c>
      <c r="G171" s="31">
        <v>153.1</v>
      </c>
      <c r="H171" s="31">
        <v>1105.5999999999999</v>
      </c>
      <c r="I171" s="31">
        <v>717.1</v>
      </c>
      <c r="J171" s="31">
        <v>-952.5</v>
      </c>
      <c r="K171" s="31">
        <v>189203.1</v>
      </c>
      <c r="L171" s="31">
        <v>157414.20000000001</v>
      </c>
      <c r="M171" s="31">
        <v>93434</v>
      </c>
      <c r="N171" s="31">
        <v>31788.9</v>
      </c>
    </row>
    <row r="173" spans="1:14" x14ac:dyDescent="0.2">
      <c r="B173" s="14"/>
      <c r="C173" s="14"/>
    </row>
  </sheetData>
  <mergeCells count="17">
    <mergeCell ref="G3:J3"/>
    <mergeCell ref="K3:N3"/>
    <mergeCell ref="G4:G6"/>
    <mergeCell ref="H4:J4"/>
    <mergeCell ref="K4:K6"/>
    <mergeCell ref="L4:N4"/>
    <mergeCell ref="H5:I5"/>
    <mergeCell ref="J5:J6"/>
    <mergeCell ref="L5:M5"/>
    <mergeCell ref="N5:N6"/>
    <mergeCell ref="A4:A6"/>
    <mergeCell ref="B4:B6"/>
    <mergeCell ref="C3:F3"/>
    <mergeCell ref="C4:C6"/>
    <mergeCell ref="D4:F4"/>
    <mergeCell ref="D5:E5"/>
    <mergeCell ref="F5:F6"/>
  </mergeCells>
  <pageMargins left="0.74803149606299213" right="0.35433070866141736" top="0.7480314960629921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showZeros="0" topLeftCell="A2" zoomScale="90" zoomScaleNormal="90" workbookViewId="0">
      <selection activeCell="L19" sqref="L19:O66"/>
    </sheetView>
  </sheetViews>
  <sheetFormatPr defaultColWidth="10.140625" defaultRowHeight="12.75" x14ac:dyDescent="0.2"/>
  <cols>
    <col min="1" max="1" width="5.28515625" style="1" customWidth="1"/>
    <col min="2" max="2" width="23" style="1" customWidth="1"/>
    <col min="3" max="3" width="18" style="1" customWidth="1"/>
    <col min="4" max="5" width="10.7109375" style="1" bestFit="1" customWidth="1"/>
    <col min="6" max="11" width="10.28515625" style="1" bestFit="1" customWidth="1"/>
    <col min="12" max="13" width="10.7109375" style="1" bestFit="1" customWidth="1"/>
    <col min="14" max="15" width="10.28515625" style="1" bestFit="1" customWidth="1"/>
    <col min="16" max="197" width="10.140625" style="1"/>
    <col min="198" max="198" width="5.28515625" style="1" customWidth="1"/>
    <col min="199" max="199" width="23" style="1" customWidth="1"/>
    <col min="200" max="200" width="18" style="1" customWidth="1"/>
    <col min="201" max="201" width="12" style="1" customWidth="1"/>
    <col min="202" max="202" width="11" style="1" customWidth="1"/>
    <col min="203" max="203" width="10.85546875" style="1" customWidth="1"/>
    <col min="204" max="204" width="9.42578125" style="1" customWidth="1"/>
    <col min="205" max="453" width="10.140625" style="1"/>
    <col min="454" max="454" width="5.28515625" style="1" customWidth="1"/>
    <col min="455" max="455" width="23" style="1" customWidth="1"/>
    <col min="456" max="456" width="18" style="1" customWidth="1"/>
    <col min="457" max="457" width="12" style="1" customWidth="1"/>
    <col min="458" max="458" width="11" style="1" customWidth="1"/>
    <col min="459" max="459" width="10.85546875" style="1" customWidth="1"/>
    <col min="460" max="460" width="9.42578125" style="1" customWidth="1"/>
    <col min="461" max="709" width="10.140625" style="1"/>
    <col min="710" max="710" width="5.28515625" style="1" customWidth="1"/>
    <col min="711" max="711" width="23" style="1" customWidth="1"/>
    <col min="712" max="712" width="18" style="1" customWidth="1"/>
    <col min="713" max="713" width="12" style="1" customWidth="1"/>
    <col min="714" max="714" width="11" style="1" customWidth="1"/>
    <col min="715" max="715" width="10.85546875" style="1" customWidth="1"/>
    <col min="716" max="716" width="9.42578125" style="1" customWidth="1"/>
    <col min="717" max="965" width="10.140625" style="1"/>
    <col min="966" max="966" width="5.28515625" style="1" customWidth="1"/>
    <col min="967" max="967" width="23" style="1" customWidth="1"/>
    <col min="968" max="968" width="18" style="1" customWidth="1"/>
    <col min="969" max="969" width="12" style="1" customWidth="1"/>
    <col min="970" max="970" width="11" style="1" customWidth="1"/>
    <col min="971" max="971" width="10.85546875" style="1" customWidth="1"/>
    <col min="972" max="972" width="9.42578125" style="1" customWidth="1"/>
    <col min="973" max="1221" width="10.140625" style="1"/>
    <col min="1222" max="1222" width="5.28515625" style="1" customWidth="1"/>
    <col min="1223" max="1223" width="23" style="1" customWidth="1"/>
    <col min="1224" max="1224" width="18" style="1" customWidth="1"/>
    <col min="1225" max="1225" width="12" style="1" customWidth="1"/>
    <col min="1226" max="1226" width="11" style="1" customWidth="1"/>
    <col min="1227" max="1227" width="10.85546875" style="1" customWidth="1"/>
    <col min="1228" max="1228" width="9.42578125" style="1" customWidth="1"/>
    <col min="1229" max="1477" width="10.140625" style="1"/>
    <col min="1478" max="1478" width="5.28515625" style="1" customWidth="1"/>
    <col min="1479" max="1479" width="23" style="1" customWidth="1"/>
    <col min="1480" max="1480" width="18" style="1" customWidth="1"/>
    <col min="1481" max="1481" width="12" style="1" customWidth="1"/>
    <col min="1482" max="1482" width="11" style="1" customWidth="1"/>
    <col min="1483" max="1483" width="10.85546875" style="1" customWidth="1"/>
    <col min="1484" max="1484" width="9.42578125" style="1" customWidth="1"/>
    <col min="1485" max="1733" width="10.140625" style="1"/>
    <col min="1734" max="1734" width="5.28515625" style="1" customWidth="1"/>
    <col min="1735" max="1735" width="23" style="1" customWidth="1"/>
    <col min="1736" max="1736" width="18" style="1" customWidth="1"/>
    <col min="1737" max="1737" width="12" style="1" customWidth="1"/>
    <col min="1738" max="1738" width="11" style="1" customWidth="1"/>
    <col min="1739" max="1739" width="10.85546875" style="1" customWidth="1"/>
    <col min="1740" max="1740" width="9.42578125" style="1" customWidth="1"/>
    <col min="1741" max="1989" width="10.140625" style="1"/>
    <col min="1990" max="1990" width="5.28515625" style="1" customWidth="1"/>
    <col min="1991" max="1991" width="23" style="1" customWidth="1"/>
    <col min="1992" max="1992" width="18" style="1" customWidth="1"/>
    <col min="1993" max="1993" width="12" style="1" customWidth="1"/>
    <col min="1994" max="1994" width="11" style="1" customWidth="1"/>
    <col min="1995" max="1995" width="10.85546875" style="1" customWidth="1"/>
    <col min="1996" max="1996" width="9.42578125" style="1" customWidth="1"/>
    <col min="1997" max="2245" width="10.140625" style="1"/>
    <col min="2246" max="2246" width="5.28515625" style="1" customWidth="1"/>
    <col min="2247" max="2247" width="23" style="1" customWidth="1"/>
    <col min="2248" max="2248" width="18" style="1" customWidth="1"/>
    <col min="2249" max="2249" width="12" style="1" customWidth="1"/>
    <col min="2250" max="2250" width="11" style="1" customWidth="1"/>
    <col min="2251" max="2251" width="10.85546875" style="1" customWidth="1"/>
    <col min="2252" max="2252" width="9.42578125" style="1" customWidth="1"/>
    <col min="2253" max="2501" width="10.140625" style="1"/>
    <col min="2502" max="2502" width="5.28515625" style="1" customWidth="1"/>
    <col min="2503" max="2503" width="23" style="1" customWidth="1"/>
    <col min="2504" max="2504" width="18" style="1" customWidth="1"/>
    <col min="2505" max="2505" width="12" style="1" customWidth="1"/>
    <col min="2506" max="2506" width="11" style="1" customWidth="1"/>
    <col min="2507" max="2507" width="10.85546875" style="1" customWidth="1"/>
    <col min="2508" max="2508" width="9.42578125" style="1" customWidth="1"/>
    <col min="2509" max="2757" width="10.140625" style="1"/>
    <col min="2758" max="2758" width="5.28515625" style="1" customWidth="1"/>
    <col min="2759" max="2759" width="23" style="1" customWidth="1"/>
    <col min="2760" max="2760" width="18" style="1" customWidth="1"/>
    <col min="2761" max="2761" width="12" style="1" customWidth="1"/>
    <col min="2762" max="2762" width="11" style="1" customWidth="1"/>
    <col min="2763" max="2763" width="10.85546875" style="1" customWidth="1"/>
    <col min="2764" max="2764" width="9.42578125" style="1" customWidth="1"/>
    <col min="2765" max="3013" width="10.140625" style="1"/>
    <col min="3014" max="3014" width="5.28515625" style="1" customWidth="1"/>
    <col min="3015" max="3015" width="23" style="1" customWidth="1"/>
    <col min="3016" max="3016" width="18" style="1" customWidth="1"/>
    <col min="3017" max="3017" width="12" style="1" customWidth="1"/>
    <col min="3018" max="3018" width="11" style="1" customWidth="1"/>
    <col min="3019" max="3019" width="10.85546875" style="1" customWidth="1"/>
    <col min="3020" max="3020" width="9.42578125" style="1" customWidth="1"/>
    <col min="3021" max="3269" width="10.140625" style="1"/>
    <col min="3270" max="3270" width="5.28515625" style="1" customWidth="1"/>
    <col min="3271" max="3271" width="23" style="1" customWidth="1"/>
    <col min="3272" max="3272" width="18" style="1" customWidth="1"/>
    <col min="3273" max="3273" width="12" style="1" customWidth="1"/>
    <col min="3274" max="3274" width="11" style="1" customWidth="1"/>
    <col min="3275" max="3275" width="10.85546875" style="1" customWidth="1"/>
    <col min="3276" max="3276" width="9.42578125" style="1" customWidth="1"/>
    <col min="3277" max="3525" width="10.140625" style="1"/>
    <col min="3526" max="3526" width="5.28515625" style="1" customWidth="1"/>
    <col min="3527" max="3527" width="23" style="1" customWidth="1"/>
    <col min="3528" max="3528" width="18" style="1" customWidth="1"/>
    <col min="3529" max="3529" width="12" style="1" customWidth="1"/>
    <col min="3530" max="3530" width="11" style="1" customWidth="1"/>
    <col min="3531" max="3531" width="10.85546875" style="1" customWidth="1"/>
    <col min="3532" max="3532" width="9.42578125" style="1" customWidth="1"/>
    <col min="3533" max="3781" width="10.140625" style="1"/>
    <col min="3782" max="3782" width="5.28515625" style="1" customWidth="1"/>
    <col min="3783" max="3783" width="23" style="1" customWidth="1"/>
    <col min="3784" max="3784" width="18" style="1" customWidth="1"/>
    <col min="3785" max="3785" width="12" style="1" customWidth="1"/>
    <col min="3786" max="3786" width="11" style="1" customWidth="1"/>
    <col min="3787" max="3787" width="10.85546875" style="1" customWidth="1"/>
    <col min="3788" max="3788" width="9.42578125" style="1" customWidth="1"/>
    <col min="3789" max="4037" width="10.140625" style="1"/>
    <col min="4038" max="4038" width="5.28515625" style="1" customWidth="1"/>
    <col min="4039" max="4039" width="23" style="1" customWidth="1"/>
    <col min="4040" max="4040" width="18" style="1" customWidth="1"/>
    <col min="4041" max="4041" width="12" style="1" customWidth="1"/>
    <col min="4042" max="4042" width="11" style="1" customWidth="1"/>
    <col min="4043" max="4043" width="10.85546875" style="1" customWidth="1"/>
    <col min="4044" max="4044" width="9.42578125" style="1" customWidth="1"/>
    <col min="4045" max="4293" width="10.140625" style="1"/>
    <col min="4294" max="4294" width="5.28515625" style="1" customWidth="1"/>
    <col min="4295" max="4295" width="23" style="1" customWidth="1"/>
    <col min="4296" max="4296" width="18" style="1" customWidth="1"/>
    <col min="4297" max="4297" width="12" style="1" customWidth="1"/>
    <col min="4298" max="4298" width="11" style="1" customWidth="1"/>
    <col min="4299" max="4299" width="10.85546875" style="1" customWidth="1"/>
    <col min="4300" max="4300" width="9.42578125" style="1" customWidth="1"/>
    <col min="4301" max="4549" width="10.140625" style="1"/>
    <col min="4550" max="4550" width="5.28515625" style="1" customWidth="1"/>
    <col min="4551" max="4551" width="23" style="1" customWidth="1"/>
    <col min="4552" max="4552" width="18" style="1" customWidth="1"/>
    <col min="4553" max="4553" width="12" style="1" customWidth="1"/>
    <col min="4554" max="4554" width="11" style="1" customWidth="1"/>
    <col min="4555" max="4555" width="10.85546875" style="1" customWidth="1"/>
    <col min="4556" max="4556" width="9.42578125" style="1" customWidth="1"/>
    <col min="4557" max="4805" width="10.140625" style="1"/>
    <col min="4806" max="4806" width="5.28515625" style="1" customWidth="1"/>
    <col min="4807" max="4807" width="23" style="1" customWidth="1"/>
    <col min="4808" max="4808" width="18" style="1" customWidth="1"/>
    <col min="4809" max="4809" width="12" style="1" customWidth="1"/>
    <col min="4810" max="4810" width="11" style="1" customWidth="1"/>
    <col min="4811" max="4811" width="10.85546875" style="1" customWidth="1"/>
    <col min="4812" max="4812" width="9.42578125" style="1" customWidth="1"/>
    <col min="4813" max="5061" width="10.140625" style="1"/>
    <col min="5062" max="5062" width="5.28515625" style="1" customWidth="1"/>
    <col min="5063" max="5063" width="23" style="1" customWidth="1"/>
    <col min="5064" max="5064" width="18" style="1" customWidth="1"/>
    <col min="5065" max="5065" width="12" style="1" customWidth="1"/>
    <col min="5066" max="5066" width="11" style="1" customWidth="1"/>
    <col min="5067" max="5067" width="10.85546875" style="1" customWidth="1"/>
    <col min="5068" max="5068" width="9.42578125" style="1" customWidth="1"/>
    <col min="5069" max="5317" width="10.140625" style="1"/>
    <col min="5318" max="5318" width="5.28515625" style="1" customWidth="1"/>
    <col min="5319" max="5319" width="23" style="1" customWidth="1"/>
    <col min="5320" max="5320" width="18" style="1" customWidth="1"/>
    <col min="5321" max="5321" width="12" style="1" customWidth="1"/>
    <col min="5322" max="5322" width="11" style="1" customWidth="1"/>
    <col min="5323" max="5323" width="10.85546875" style="1" customWidth="1"/>
    <col min="5324" max="5324" width="9.42578125" style="1" customWidth="1"/>
    <col min="5325" max="5573" width="10.140625" style="1"/>
    <col min="5574" max="5574" width="5.28515625" style="1" customWidth="1"/>
    <col min="5575" max="5575" width="23" style="1" customWidth="1"/>
    <col min="5576" max="5576" width="18" style="1" customWidth="1"/>
    <col min="5577" max="5577" width="12" style="1" customWidth="1"/>
    <col min="5578" max="5578" width="11" style="1" customWidth="1"/>
    <col min="5579" max="5579" width="10.85546875" style="1" customWidth="1"/>
    <col min="5580" max="5580" width="9.42578125" style="1" customWidth="1"/>
    <col min="5581" max="5829" width="10.140625" style="1"/>
    <col min="5830" max="5830" width="5.28515625" style="1" customWidth="1"/>
    <col min="5831" max="5831" width="23" style="1" customWidth="1"/>
    <col min="5832" max="5832" width="18" style="1" customWidth="1"/>
    <col min="5833" max="5833" width="12" style="1" customWidth="1"/>
    <col min="5834" max="5834" width="11" style="1" customWidth="1"/>
    <col min="5835" max="5835" width="10.85546875" style="1" customWidth="1"/>
    <col min="5836" max="5836" width="9.42578125" style="1" customWidth="1"/>
    <col min="5837" max="6085" width="10.140625" style="1"/>
    <col min="6086" max="6086" width="5.28515625" style="1" customWidth="1"/>
    <col min="6087" max="6087" width="23" style="1" customWidth="1"/>
    <col min="6088" max="6088" width="18" style="1" customWidth="1"/>
    <col min="6089" max="6089" width="12" style="1" customWidth="1"/>
    <col min="6090" max="6090" width="11" style="1" customWidth="1"/>
    <col min="6091" max="6091" width="10.85546875" style="1" customWidth="1"/>
    <col min="6092" max="6092" width="9.42578125" style="1" customWidth="1"/>
    <col min="6093" max="6341" width="10.140625" style="1"/>
    <col min="6342" max="6342" width="5.28515625" style="1" customWidth="1"/>
    <col min="6343" max="6343" width="23" style="1" customWidth="1"/>
    <col min="6344" max="6344" width="18" style="1" customWidth="1"/>
    <col min="6345" max="6345" width="12" style="1" customWidth="1"/>
    <col min="6346" max="6346" width="11" style="1" customWidth="1"/>
    <col min="6347" max="6347" width="10.85546875" style="1" customWidth="1"/>
    <col min="6348" max="6348" width="9.42578125" style="1" customWidth="1"/>
    <col min="6349" max="6597" width="10.140625" style="1"/>
    <col min="6598" max="6598" width="5.28515625" style="1" customWidth="1"/>
    <col min="6599" max="6599" width="23" style="1" customWidth="1"/>
    <col min="6600" max="6600" width="18" style="1" customWidth="1"/>
    <col min="6601" max="6601" width="12" style="1" customWidth="1"/>
    <col min="6602" max="6602" width="11" style="1" customWidth="1"/>
    <col min="6603" max="6603" width="10.85546875" style="1" customWidth="1"/>
    <col min="6604" max="6604" width="9.42578125" style="1" customWidth="1"/>
    <col min="6605" max="6853" width="10.140625" style="1"/>
    <col min="6854" max="6854" width="5.28515625" style="1" customWidth="1"/>
    <col min="6855" max="6855" width="23" style="1" customWidth="1"/>
    <col min="6856" max="6856" width="18" style="1" customWidth="1"/>
    <col min="6857" max="6857" width="12" style="1" customWidth="1"/>
    <col min="6858" max="6858" width="11" style="1" customWidth="1"/>
    <col min="6859" max="6859" width="10.85546875" style="1" customWidth="1"/>
    <col min="6860" max="6860" width="9.42578125" style="1" customWidth="1"/>
    <col min="6861" max="7109" width="10.140625" style="1"/>
    <col min="7110" max="7110" width="5.28515625" style="1" customWidth="1"/>
    <col min="7111" max="7111" width="23" style="1" customWidth="1"/>
    <col min="7112" max="7112" width="18" style="1" customWidth="1"/>
    <col min="7113" max="7113" width="12" style="1" customWidth="1"/>
    <col min="7114" max="7114" width="11" style="1" customWidth="1"/>
    <col min="7115" max="7115" width="10.85546875" style="1" customWidth="1"/>
    <col min="7116" max="7116" width="9.42578125" style="1" customWidth="1"/>
    <col min="7117" max="7365" width="10.140625" style="1"/>
    <col min="7366" max="7366" width="5.28515625" style="1" customWidth="1"/>
    <col min="7367" max="7367" width="23" style="1" customWidth="1"/>
    <col min="7368" max="7368" width="18" style="1" customWidth="1"/>
    <col min="7369" max="7369" width="12" style="1" customWidth="1"/>
    <col min="7370" max="7370" width="11" style="1" customWidth="1"/>
    <col min="7371" max="7371" width="10.85546875" style="1" customWidth="1"/>
    <col min="7372" max="7372" width="9.42578125" style="1" customWidth="1"/>
    <col min="7373" max="7621" width="10.140625" style="1"/>
    <col min="7622" max="7622" width="5.28515625" style="1" customWidth="1"/>
    <col min="7623" max="7623" width="23" style="1" customWidth="1"/>
    <col min="7624" max="7624" width="18" style="1" customWidth="1"/>
    <col min="7625" max="7625" width="12" style="1" customWidth="1"/>
    <col min="7626" max="7626" width="11" style="1" customWidth="1"/>
    <col min="7627" max="7627" width="10.85546875" style="1" customWidth="1"/>
    <col min="7628" max="7628" width="9.42578125" style="1" customWidth="1"/>
    <col min="7629" max="7877" width="10.140625" style="1"/>
    <col min="7878" max="7878" width="5.28515625" style="1" customWidth="1"/>
    <col min="7879" max="7879" width="23" style="1" customWidth="1"/>
    <col min="7880" max="7880" width="18" style="1" customWidth="1"/>
    <col min="7881" max="7881" width="12" style="1" customWidth="1"/>
    <col min="7882" max="7882" width="11" style="1" customWidth="1"/>
    <col min="7883" max="7883" width="10.85546875" style="1" customWidth="1"/>
    <col min="7884" max="7884" width="9.42578125" style="1" customWidth="1"/>
    <col min="7885" max="8133" width="10.140625" style="1"/>
    <col min="8134" max="8134" width="5.28515625" style="1" customWidth="1"/>
    <col min="8135" max="8135" width="23" style="1" customWidth="1"/>
    <col min="8136" max="8136" width="18" style="1" customWidth="1"/>
    <col min="8137" max="8137" width="12" style="1" customWidth="1"/>
    <col min="8138" max="8138" width="11" style="1" customWidth="1"/>
    <col min="8139" max="8139" width="10.85546875" style="1" customWidth="1"/>
    <col min="8140" max="8140" width="9.42578125" style="1" customWidth="1"/>
    <col min="8141" max="8389" width="10.140625" style="1"/>
    <col min="8390" max="8390" width="5.28515625" style="1" customWidth="1"/>
    <col min="8391" max="8391" width="23" style="1" customWidth="1"/>
    <col min="8392" max="8392" width="18" style="1" customWidth="1"/>
    <col min="8393" max="8393" width="12" style="1" customWidth="1"/>
    <col min="8394" max="8394" width="11" style="1" customWidth="1"/>
    <col min="8395" max="8395" width="10.85546875" style="1" customWidth="1"/>
    <col min="8396" max="8396" width="9.42578125" style="1" customWidth="1"/>
    <col min="8397" max="8645" width="10.140625" style="1"/>
    <col min="8646" max="8646" width="5.28515625" style="1" customWidth="1"/>
    <col min="8647" max="8647" width="23" style="1" customWidth="1"/>
    <col min="8648" max="8648" width="18" style="1" customWidth="1"/>
    <col min="8649" max="8649" width="12" style="1" customWidth="1"/>
    <col min="8650" max="8650" width="11" style="1" customWidth="1"/>
    <col min="8651" max="8651" width="10.85546875" style="1" customWidth="1"/>
    <col min="8652" max="8652" width="9.42578125" style="1" customWidth="1"/>
    <col min="8653" max="8901" width="10.140625" style="1"/>
    <col min="8902" max="8902" width="5.28515625" style="1" customWidth="1"/>
    <col min="8903" max="8903" width="23" style="1" customWidth="1"/>
    <col min="8904" max="8904" width="18" style="1" customWidth="1"/>
    <col min="8905" max="8905" width="12" style="1" customWidth="1"/>
    <col min="8906" max="8906" width="11" style="1" customWidth="1"/>
    <col min="8907" max="8907" width="10.85546875" style="1" customWidth="1"/>
    <col min="8908" max="8908" width="9.42578125" style="1" customWidth="1"/>
    <col min="8909" max="9157" width="10.140625" style="1"/>
    <col min="9158" max="9158" width="5.28515625" style="1" customWidth="1"/>
    <col min="9159" max="9159" width="23" style="1" customWidth="1"/>
    <col min="9160" max="9160" width="18" style="1" customWidth="1"/>
    <col min="9161" max="9161" width="12" style="1" customWidth="1"/>
    <col min="9162" max="9162" width="11" style="1" customWidth="1"/>
    <col min="9163" max="9163" width="10.85546875" style="1" customWidth="1"/>
    <col min="9164" max="9164" width="9.42578125" style="1" customWidth="1"/>
    <col min="9165" max="9413" width="10.140625" style="1"/>
    <col min="9414" max="9414" width="5.28515625" style="1" customWidth="1"/>
    <col min="9415" max="9415" width="23" style="1" customWidth="1"/>
    <col min="9416" max="9416" width="18" style="1" customWidth="1"/>
    <col min="9417" max="9417" width="12" style="1" customWidth="1"/>
    <col min="9418" max="9418" width="11" style="1" customWidth="1"/>
    <col min="9419" max="9419" width="10.85546875" style="1" customWidth="1"/>
    <col min="9420" max="9420" width="9.42578125" style="1" customWidth="1"/>
    <col min="9421" max="9669" width="10.140625" style="1"/>
    <col min="9670" max="9670" width="5.28515625" style="1" customWidth="1"/>
    <col min="9671" max="9671" width="23" style="1" customWidth="1"/>
    <col min="9672" max="9672" width="18" style="1" customWidth="1"/>
    <col min="9673" max="9673" width="12" style="1" customWidth="1"/>
    <col min="9674" max="9674" width="11" style="1" customWidth="1"/>
    <col min="9675" max="9675" width="10.85546875" style="1" customWidth="1"/>
    <col min="9676" max="9676" width="9.42578125" style="1" customWidth="1"/>
    <col min="9677" max="9925" width="10.140625" style="1"/>
    <col min="9926" max="9926" width="5.28515625" style="1" customWidth="1"/>
    <col min="9927" max="9927" width="23" style="1" customWidth="1"/>
    <col min="9928" max="9928" width="18" style="1" customWidth="1"/>
    <col min="9929" max="9929" width="12" style="1" customWidth="1"/>
    <col min="9930" max="9930" width="11" style="1" customWidth="1"/>
    <col min="9931" max="9931" width="10.85546875" style="1" customWidth="1"/>
    <col min="9932" max="9932" width="9.42578125" style="1" customWidth="1"/>
    <col min="9933" max="10181" width="10.140625" style="1"/>
    <col min="10182" max="10182" width="5.28515625" style="1" customWidth="1"/>
    <col min="10183" max="10183" width="23" style="1" customWidth="1"/>
    <col min="10184" max="10184" width="18" style="1" customWidth="1"/>
    <col min="10185" max="10185" width="12" style="1" customWidth="1"/>
    <col min="10186" max="10186" width="11" style="1" customWidth="1"/>
    <col min="10187" max="10187" width="10.85546875" style="1" customWidth="1"/>
    <col min="10188" max="10188" width="9.42578125" style="1" customWidth="1"/>
    <col min="10189" max="10437" width="10.140625" style="1"/>
    <col min="10438" max="10438" width="5.28515625" style="1" customWidth="1"/>
    <col min="10439" max="10439" width="23" style="1" customWidth="1"/>
    <col min="10440" max="10440" width="18" style="1" customWidth="1"/>
    <col min="10441" max="10441" width="12" style="1" customWidth="1"/>
    <col min="10442" max="10442" width="11" style="1" customWidth="1"/>
    <col min="10443" max="10443" width="10.85546875" style="1" customWidth="1"/>
    <col min="10444" max="10444" width="9.42578125" style="1" customWidth="1"/>
    <col min="10445" max="10693" width="10.140625" style="1"/>
    <col min="10694" max="10694" width="5.28515625" style="1" customWidth="1"/>
    <col min="10695" max="10695" width="23" style="1" customWidth="1"/>
    <col min="10696" max="10696" width="18" style="1" customWidth="1"/>
    <col min="10697" max="10697" width="12" style="1" customWidth="1"/>
    <col min="10698" max="10698" width="11" style="1" customWidth="1"/>
    <col min="10699" max="10699" width="10.85546875" style="1" customWidth="1"/>
    <col min="10700" max="10700" width="9.42578125" style="1" customWidth="1"/>
    <col min="10701" max="10949" width="10.140625" style="1"/>
    <col min="10950" max="10950" width="5.28515625" style="1" customWidth="1"/>
    <col min="10951" max="10951" width="23" style="1" customWidth="1"/>
    <col min="10952" max="10952" width="18" style="1" customWidth="1"/>
    <col min="10953" max="10953" width="12" style="1" customWidth="1"/>
    <col min="10954" max="10954" width="11" style="1" customWidth="1"/>
    <col min="10955" max="10955" width="10.85546875" style="1" customWidth="1"/>
    <col min="10956" max="10956" width="9.42578125" style="1" customWidth="1"/>
    <col min="10957" max="11205" width="10.140625" style="1"/>
    <col min="11206" max="11206" width="5.28515625" style="1" customWidth="1"/>
    <col min="11207" max="11207" width="23" style="1" customWidth="1"/>
    <col min="11208" max="11208" width="18" style="1" customWidth="1"/>
    <col min="11209" max="11209" width="12" style="1" customWidth="1"/>
    <col min="11210" max="11210" width="11" style="1" customWidth="1"/>
    <col min="11211" max="11211" width="10.85546875" style="1" customWidth="1"/>
    <col min="11212" max="11212" width="9.42578125" style="1" customWidth="1"/>
    <col min="11213" max="11461" width="10.140625" style="1"/>
    <col min="11462" max="11462" width="5.28515625" style="1" customWidth="1"/>
    <col min="11463" max="11463" width="23" style="1" customWidth="1"/>
    <col min="11464" max="11464" width="18" style="1" customWidth="1"/>
    <col min="11465" max="11465" width="12" style="1" customWidth="1"/>
    <col min="11466" max="11466" width="11" style="1" customWidth="1"/>
    <col min="11467" max="11467" width="10.85546875" style="1" customWidth="1"/>
    <col min="11468" max="11468" width="9.42578125" style="1" customWidth="1"/>
    <col min="11469" max="11717" width="10.140625" style="1"/>
    <col min="11718" max="11718" width="5.28515625" style="1" customWidth="1"/>
    <col min="11719" max="11719" width="23" style="1" customWidth="1"/>
    <col min="11720" max="11720" width="18" style="1" customWidth="1"/>
    <col min="11721" max="11721" width="12" style="1" customWidth="1"/>
    <col min="11722" max="11722" width="11" style="1" customWidth="1"/>
    <col min="11723" max="11723" width="10.85546875" style="1" customWidth="1"/>
    <col min="11724" max="11724" width="9.42578125" style="1" customWidth="1"/>
    <col min="11725" max="11973" width="10.140625" style="1"/>
    <col min="11974" max="11974" width="5.28515625" style="1" customWidth="1"/>
    <col min="11975" max="11975" width="23" style="1" customWidth="1"/>
    <col min="11976" max="11976" width="18" style="1" customWidth="1"/>
    <col min="11977" max="11977" width="12" style="1" customWidth="1"/>
    <col min="11978" max="11978" width="11" style="1" customWidth="1"/>
    <col min="11979" max="11979" width="10.85546875" style="1" customWidth="1"/>
    <col min="11980" max="11980" width="9.42578125" style="1" customWidth="1"/>
    <col min="11981" max="12229" width="10.140625" style="1"/>
    <col min="12230" max="12230" width="5.28515625" style="1" customWidth="1"/>
    <col min="12231" max="12231" width="23" style="1" customWidth="1"/>
    <col min="12232" max="12232" width="18" style="1" customWidth="1"/>
    <col min="12233" max="12233" width="12" style="1" customWidth="1"/>
    <col min="12234" max="12234" width="11" style="1" customWidth="1"/>
    <col min="12235" max="12235" width="10.85546875" style="1" customWidth="1"/>
    <col min="12236" max="12236" width="9.42578125" style="1" customWidth="1"/>
    <col min="12237" max="12485" width="10.140625" style="1"/>
    <col min="12486" max="12486" width="5.28515625" style="1" customWidth="1"/>
    <col min="12487" max="12487" width="23" style="1" customWidth="1"/>
    <col min="12488" max="12488" width="18" style="1" customWidth="1"/>
    <col min="12489" max="12489" width="12" style="1" customWidth="1"/>
    <col min="12490" max="12490" width="11" style="1" customWidth="1"/>
    <col min="12491" max="12491" width="10.85546875" style="1" customWidth="1"/>
    <col min="12492" max="12492" width="9.42578125" style="1" customWidth="1"/>
    <col min="12493" max="12741" width="10.140625" style="1"/>
    <col min="12742" max="12742" width="5.28515625" style="1" customWidth="1"/>
    <col min="12743" max="12743" width="23" style="1" customWidth="1"/>
    <col min="12744" max="12744" width="18" style="1" customWidth="1"/>
    <col min="12745" max="12745" width="12" style="1" customWidth="1"/>
    <col min="12746" max="12746" width="11" style="1" customWidth="1"/>
    <col min="12747" max="12747" width="10.85546875" style="1" customWidth="1"/>
    <col min="12748" max="12748" width="9.42578125" style="1" customWidth="1"/>
    <col min="12749" max="12997" width="10.140625" style="1"/>
    <col min="12998" max="12998" width="5.28515625" style="1" customWidth="1"/>
    <col min="12999" max="12999" width="23" style="1" customWidth="1"/>
    <col min="13000" max="13000" width="18" style="1" customWidth="1"/>
    <col min="13001" max="13001" width="12" style="1" customWidth="1"/>
    <col min="13002" max="13002" width="11" style="1" customWidth="1"/>
    <col min="13003" max="13003" width="10.85546875" style="1" customWidth="1"/>
    <col min="13004" max="13004" width="9.42578125" style="1" customWidth="1"/>
    <col min="13005" max="13253" width="10.140625" style="1"/>
    <col min="13254" max="13254" width="5.28515625" style="1" customWidth="1"/>
    <col min="13255" max="13255" width="23" style="1" customWidth="1"/>
    <col min="13256" max="13256" width="18" style="1" customWidth="1"/>
    <col min="13257" max="13257" width="12" style="1" customWidth="1"/>
    <col min="13258" max="13258" width="11" style="1" customWidth="1"/>
    <col min="13259" max="13259" width="10.85546875" style="1" customWidth="1"/>
    <col min="13260" max="13260" width="9.42578125" style="1" customWidth="1"/>
    <col min="13261" max="13509" width="10.140625" style="1"/>
    <col min="13510" max="13510" width="5.28515625" style="1" customWidth="1"/>
    <col min="13511" max="13511" width="23" style="1" customWidth="1"/>
    <col min="13512" max="13512" width="18" style="1" customWidth="1"/>
    <col min="13513" max="13513" width="12" style="1" customWidth="1"/>
    <col min="13514" max="13514" width="11" style="1" customWidth="1"/>
    <col min="13515" max="13515" width="10.85546875" style="1" customWidth="1"/>
    <col min="13516" max="13516" width="9.42578125" style="1" customWidth="1"/>
    <col min="13517" max="13765" width="10.140625" style="1"/>
    <col min="13766" max="13766" width="5.28515625" style="1" customWidth="1"/>
    <col min="13767" max="13767" width="23" style="1" customWidth="1"/>
    <col min="13768" max="13768" width="18" style="1" customWidth="1"/>
    <col min="13769" max="13769" width="12" style="1" customWidth="1"/>
    <col min="13770" max="13770" width="11" style="1" customWidth="1"/>
    <col min="13771" max="13771" width="10.85546875" style="1" customWidth="1"/>
    <col min="13772" max="13772" width="9.42578125" style="1" customWidth="1"/>
    <col min="13773" max="14021" width="10.140625" style="1"/>
    <col min="14022" max="14022" width="5.28515625" style="1" customWidth="1"/>
    <col min="14023" max="14023" width="23" style="1" customWidth="1"/>
    <col min="14024" max="14024" width="18" style="1" customWidth="1"/>
    <col min="14025" max="14025" width="12" style="1" customWidth="1"/>
    <col min="14026" max="14026" width="11" style="1" customWidth="1"/>
    <col min="14027" max="14027" width="10.85546875" style="1" customWidth="1"/>
    <col min="14028" max="14028" width="9.42578125" style="1" customWidth="1"/>
    <col min="14029" max="14277" width="10.140625" style="1"/>
    <col min="14278" max="14278" width="5.28515625" style="1" customWidth="1"/>
    <col min="14279" max="14279" width="23" style="1" customWidth="1"/>
    <col min="14280" max="14280" width="18" style="1" customWidth="1"/>
    <col min="14281" max="14281" width="12" style="1" customWidth="1"/>
    <col min="14282" max="14282" width="11" style="1" customWidth="1"/>
    <col min="14283" max="14283" width="10.85546875" style="1" customWidth="1"/>
    <col min="14284" max="14284" width="9.42578125" style="1" customWidth="1"/>
    <col min="14285" max="14533" width="10.140625" style="1"/>
    <col min="14534" max="14534" width="5.28515625" style="1" customWidth="1"/>
    <col min="14535" max="14535" width="23" style="1" customWidth="1"/>
    <col min="14536" max="14536" width="18" style="1" customWidth="1"/>
    <col min="14537" max="14537" width="12" style="1" customWidth="1"/>
    <col min="14538" max="14538" width="11" style="1" customWidth="1"/>
    <col min="14539" max="14539" width="10.85546875" style="1" customWidth="1"/>
    <col min="14540" max="14540" width="9.42578125" style="1" customWidth="1"/>
    <col min="14541" max="14789" width="10.140625" style="1"/>
    <col min="14790" max="14790" width="5.28515625" style="1" customWidth="1"/>
    <col min="14791" max="14791" width="23" style="1" customWidth="1"/>
    <col min="14792" max="14792" width="18" style="1" customWidth="1"/>
    <col min="14793" max="14793" width="12" style="1" customWidth="1"/>
    <col min="14794" max="14794" width="11" style="1" customWidth="1"/>
    <col min="14795" max="14795" width="10.85546875" style="1" customWidth="1"/>
    <col min="14796" max="14796" width="9.42578125" style="1" customWidth="1"/>
    <col min="14797" max="15045" width="10.140625" style="1"/>
    <col min="15046" max="15046" width="5.28515625" style="1" customWidth="1"/>
    <col min="15047" max="15047" width="23" style="1" customWidth="1"/>
    <col min="15048" max="15048" width="18" style="1" customWidth="1"/>
    <col min="15049" max="15049" width="12" style="1" customWidth="1"/>
    <col min="15050" max="15050" width="11" style="1" customWidth="1"/>
    <col min="15051" max="15051" width="10.85546875" style="1" customWidth="1"/>
    <col min="15052" max="15052" width="9.42578125" style="1" customWidth="1"/>
    <col min="15053" max="15301" width="10.140625" style="1"/>
    <col min="15302" max="15302" width="5.28515625" style="1" customWidth="1"/>
    <col min="15303" max="15303" width="23" style="1" customWidth="1"/>
    <col min="15304" max="15304" width="18" style="1" customWidth="1"/>
    <col min="15305" max="15305" width="12" style="1" customWidth="1"/>
    <col min="15306" max="15306" width="11" style="1" customWidth="1"/>
    <col min="15307" max="15307" width="10.85546875" style="1" customWidth="1"/>
    <col min="15308" max="15308" width="9.42578125" style="1" customWidth="1"/>
    <col min="15309" max="15557" width="10.140625" style="1"/>
    <col min="15558" max="15558" width="5.28515625" style="1" customWidth="1"/>
    <col min="15559" max="15559" width="23" style="1" customWidth="1"/>
    <col min="15560" max="15560" width="18" style="1" customWidth="1"/>
    <col min="15561" max="15561" width="12" style="1" customWidth="1"/>
    <col min="15562" max="15562" width="11" style="1" customWidth="1"/>
    <col min="15563" max="15563" width="10.85546875" style="1" customWidth="1"/>
    <col min="15564" max="15564" width="9.42578125" style="1" customWidth="1"/>
    <col min="15565" max="15813" width="10.140625" style="1"/>
    <col min="15814" max="15814" width="5.28515625" style="1" customWidth="1"/>
    <col min="15815" max="15815" width="23" style="1" customWidth="1"/>
    <col min="15816" max="15816" width="18" style="1" customWidth="1"/>
    <col min="15817" max="15817" width="12" style="1" customWidth="1"/>
    <col min="15818" max="15818" width="11" style="1" customWidth="1"/>
    <col min="15819" max="15819" width="10.85546875" style="1" customWidth="1"/>
    <col min="15820" max="15820" width="9.42578125" style="1" customWidth="1"/>
    <col min="15821" max="16069" width="10.140625" style="1"/>
    <col min="16070" max="16070" width="5.28515625" style="1" customWidth="1"/>
    <col min="16071" max="16071" width="23" style="1" customWidth="1"/>
    <col min="16072" max="16072" width="18" style="1" customWidth="1"/>
    <col min="16073" max="16073" width="12" style="1" customWidth="1"/>
    <col min="16074" max="16074" width="11" style="1" customWidth="1"/>
    <col min="16075" max="16075" width="10.85546875" style="1" customWidth="1"/>
    <col min="16076" max="16076" width="9.42578125" style="1" customWidth="1"/>
    <col min="16077" max="16384" width="10.140625" style="1"/>
  </cols>
  <sheetData>
    <row r="1" spans="1:15" x14ac:dyDescent="0.2">
      <c r="K1" s="5" t="s">
        <v>217</v>
      </c>
    </row>
    <row r="2" spans="1:15" ht="15.75" x14ac:dyDescent="0.25">
      <c r="A2" s="8"/>
      <c r="B2" s="8"/>
      <c r="C2" s="8" t="s">
        <v>83</v>
      </c>
    </row>
    <row r="3" spans="1:15" ht="15.75" x14ac:dyDescent="0.25">
      <c r="A3" s="8"/>
      <c r="B3" s="8"/>
      <c r="C3" s="8" t="s">
        <v>214</v>
      </c>
    </row>
    <row r="4" spans="1:15" ht="15.75" x14ac:dyDescent="0.25">
      <c r="A4" s="8"/>
      <c r="B4" s="8"/>
      <c r="C4" s="8" t="s">
        <v>84</v>
      </c>
    </row>
    <row r="5" spans="1:15" ht="15.75" x14ac:dyDescent="0.25">
      <c r="A5" s="8"/>
      <c r="B5" s="8"/>
      <c r="C5" s="68" t="s">
        <v>225</v>
      </c>
    </row>
    <row r="6" spans="1:15" ht="15.75" x14ac:dyDescent="0.25">
      <c r="A6" s="8"/>
      <c r="B6" s="8"/>
      <c r="C6" s="68" t="s">
        <v>227</v>
      </c>
    </row>
    <row r="7" spans="1:15" ht="15.75" x14ac:dyDescent="0.25">
      <c r="A7" s="8"/>
      <c r="B7" s="8"/>
      <c r="C7" s="68" t="s">
        <v>226</v>
      </c>
    </row>
    <row r="8" spans="1:15" ht="15.75" x14ac:dyDescent="0.25">
      <c r="A8" s="8"/>
      <c r="B8" s="8"/>
      <c r="C8" s="8"/>
    </row>
    <row r="9" spans="1:15" ht="15.75" x14ac:dyDescent="0.25">
      <c r="A9" s="8"/>
      <c r="B9" s="8"/>
      <c r="C9" s="8"/>
    </row>
    <row r="10" spans="1:15" ht="15.75" customHeight="1" x14ac:dyDescent="0.2">
      <c r="A10" s="131" t="s">
        <v>253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</row>
    <row r="11" spans="1:15" ht="15.75" customHeight="1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</row>
    <row r="12" spans="1:15" ht="8.25" customHeight="1" x14ac:dyDescent="0.25">
      <c r="A12" s="50"/>
      <c r="B12" s="50"/>
      <c r="C12" s="50"/>
    </row>
    <row r="13" spans="1:15" ht="15.75" x14ac:dyDescent="0.25">
      <c r="A13" s="8"/>
      <c r="B13" s="34"/>
      <c r="C13" s="8"/>
      <c r="N13" s="102" t="s">
        <v>115</v>
      </c>
    </row>
    <row r="14" spans="1:15" ht="15.75" x14ac:dyDescent="0.25">
      <c r="A14" s="8"/>
      <c r="B14" s="34"/>
      <c r="C14" s="8"/>
      <c r="D14" s="111" t="s">
        <v>252</v>
      </c>
      <c r="E14" s="112"/>
      <c r="F14" s="112"/>
      <c r="G14" s="113"/>
      <c r="H14" s="115" t="s">
        <v>250</v>
      </c>
      <c r="I14" s="116"/>
      <c r="J14" s="116"/>
      <c r="K14" s="117"/>
      <c r="L14" s="111" t="s">
        <v>251</v>
      </c>
      <c r="M14" s="112"/>
      <c r="N14" s="112"/>
      <c r="O14" s="113"/>
    </row>
    <row r="15" spans="1:15" ht="15.75" x14ac:dyDescent="0.25">
      <c r="A15" s="110" t="s">
        <v>0</v>
      </c>
      <c r="B15" s="110" t="s">
        <v>85</v>
      </c>
      <c r="C15" s="110" t="s">
        <v>86</v>
      </c>
      <c r="D15" s="132" t="s">
        <v>82</v>
      </c>
      <c r="E15" s="114" t="s">
        <v>2</v>
      </c>
      <c r="F15" s="114"/>
      <c r="G15" s="114"/>
      <c r="H15" s="132" t="s">
        <v>82</v>
      </c>
      <c r="I15" s="114" t="s">
        <v>2</v>
      </c>
      <c r="J15" s="114"/>
      <c r="K15" s="114"/>
      <c r="L15" s="132" t="s">
        <v>82</v>
      </c>
      <c r="M15" s="114" t="s">
        <v>2</v>
      </c>
      <c r="N15" s="114"/>
      <c r="O15" s="114"/>
    </row>
    <row r="16" spans="1:15" ht="15.75" customHeight="1" x14ac:dyDescent="0.25">
      <c r="A16" s="110"/>
      <c r="B16" s="110"/>
      <c r="C16" s="110"/>
      <c r="D16" s="132"/>
      <c r="E16" s="110" t="s">
        <v>33</v>
      </c>
      <c r="F16" s="110"/>
      <c r="G16" s="110" t="s">
        <v>34</v>
      </c>
      <c r="H16" s="132"/>
      <c r="I16" s="110" t="s">
        <v>33</v>
      </c>
      <c r="J16" s="110"/>
      <c r="K16" s="110" t="s">
        <v>34</v>
      </c>
      <c r="L16" s="132"/>
      <c r="M16" s="110" t="s">
        <v>33</v>
      </c>
      <c r="N16" s="110"/>
      <c r="O16" s="110" t="s">
        <v>34</v>
      </c>
    </row>
    <row r="17" spans="1:15" ht="47.25" x14ac:dyDescent="0.25">
      <c r="A17" s="110"/>
      <c r="B17" s="110"/>
      <c r="C17" s="110"/>
      <c r="D17" s="132"/>
      <c r="E17" s="11" t="s">
        <v>35</v>
      </c>
      <c r="F17" s="11" t="s">
        <v>36</v>
      </c>
      <c r="G17" s="110"/>
      <c r="H17" s="132"/>
      <c r="I17" s="11" t="s">
        <v>35</v>
      </c>
      <c r="J17" s="11" t="s">
        <v>36</v>
      </c>
      <c r="K17" s="110"/>
      <c r="L17" s="132"/>
      <c r="M17" s="11" t="s">
        <v>35</v>
      </c>
      <c r="N17" s="11" t="s">
        <v>36</v>
      </c>
      <c r="O17" s="110"/>
    </row>
    <row r="18" spans="1:15" ht="15.75" x14ac:dyDescent="0.25">
      <c r="A18" s="48">
        <v>1</v>
      </c>
      <c r="B18" s="47">
        <v>2</v>
      </c>
      <c r="C18" s="47">
        <v>3</v>
      </c>
      <c r="D18" s="65">
        <v>4</v>
      </c>
      <c r="E18" s="65">
        <v>5</v>
      </c>
      <c r="F18" s="65">
        <v>6</v>
      </c>
      <c r="G18" s="65">
        <v>7</v>
      </c>
      <c r="H18" s="70">
        <v>4</v>
      </c>
      <c r="I18" s="70">
        <v>5</v>
      </c>
      <c r="J18" s="70">
        <v>6</v>
      </c>
      <c r="K18" s="70">
        <v>7</v>
      </c>
      <c r="L18" s="70">
        <v>4</v>
      </c>
      <c r="M18" s="70">
        <v>5</v>
      </c>
      <c r="N18" s="70">
        <v>6</v>
      </c>
      <c r="O18" s="70">
        <v>7</v>
      </c>
    </row>
    <row r="19" spans="1:15" ht="47.25" x14ac:dyDescent="0.25">
      <c r="A19" s="36" t="s">
        <v>93</v>
      </c>
      <c r="B19" s="37" t="s">
        <v>94</v>
      </c>
      <c r="C19" s="47" t="s">
        <v>60</v>
      </c>
      <c r="D19" s="18">
        <v>390.9</v>
      </c>
      <c r="E19" s="18">
        <v>267.89999999999998</v>
      </c>
      <c r="F19" s="18">
        <v>0</v>
      </c>
      <c r="G19" s="18">
        <v>123</v>
      </c>
      <c r="H19" s="18">
        <v>-27.8</v>
      </c>
      <c r="I19" s="18">
        <v>23.7</v>
      </c>
      <c r="J19" s="18">
        <v>0</v>
      </c>
      <c r="K19" s="18">
        <v>-51.5</v>
      </c>
      <c r="L19" s="18">
        <v>363.1</v>
      </c>
      <c r="M19" s="18">
        <v>291.60000000000002</v>
      </c>
      <c r="N19" s="18">
        <v>0</v>
      </c>
      <c r="O19" s="18">
        <v>71.5</v>
      </c>
    </row>
    <row r="20" spans="1:15" ht="47.25" x14ac:dyDescent="0.25">
      <c r="A20" s="38" t="s">
        <v>96</v>
      </c>
      <c r="B20" s="39" t="s">
        <v>97</v>
      </c>
      <c r="C20" s="47" t="s">
        <v>49</v>
      </c>
      <c r="D20" s="18">
        <v>1982.2</v>
      </c>
      <c r="E20" s="18">
        <v>298.39999999999998</v>
      </c>
      <c r="F20" s="18">
        <v>3.3</v>
      </c>
      <c r="G20" s="18">
        <v>1683.8</v>
      </c>
      <c r="H20" s="18">
        <v>265.39999999999998</v>
      </c>
      <c r="I20" s="18">
        <v>0</v>
      </c>
      <c r="J20" s="18">
        <v>0</v>
      </c>
      <c r="K20" s="18">
        <v>265.39999999999998</v>
      </c>
      <c r="L20" s="18">
        <v>2247.6</v>
      </c>
      <c r="M20" s="18">
        <v>298.39999999999998</v>
      </c>
      <c r="N20" s="18">
        <v>3.3</v>
      </c>
      <c r="O20" s="18">
        <v>1949.2</v>
      </c>
    </row>
    <row r="21" spans="1:15" ht="31.5" x14ac:dyDescent="0.25">
      <c r="A21" s="120" t="s">
        <v>98</v>
      </c>
      <c r="B21" s="121" t="s">
        <v>38</v>
      </c>
      <c r="C21" s="47" t="s">
        <v>3</v>
      </c>
      <c r="D21" s="40">
        <v>14016.4</v>
      </c>
      <c r="E21" s="40">
        <v>10891.5</v>
      </c>
      <c r="F21" s="40">
        <v>8324.2000000000007</v>
      </c>
      <c r="G21" s="40">
        <v>3124.9</v>
      </c>
      <c r="H21" s="40">
        <v>57.5</v>
      </c>
      <c r="I21" s="40">
        <v>57.5</v>
      </c>
      <c r="J21" s="40">
        <v>56.6</v>
      </c>
      <c r="K21" s="40">
        <v>0</v>
      </c>
      <c r="L21" s="40">
        <v>14073.9</v>
      </c>
      <c r="M21" s="40">
        <v>10949</v>
      </c>
      <c r="N21" s="40">
        <v>8380.7999999999993</v>
      </c>
      <c r="O21" s="40">
        <v>3124.9</v>
      </c>
    </row>
    <row r="22" spans="1:15" ht="47.25" x14ac:dyDescent="0.25">
      <c r="A22" s="120"/>
      <c r="B22" s="121"/>
      <c r="C22" s="47" t="s">
        <v>49</v>
      </c>
      <c r="D22" s="40">
        <v>125.3</v>
      </c>
      <c r="E22" s="40">
        <v>125.3</v>
      </c>
      <c r="F22" s="40">
        <v>0</v>
      </c>
      <c r="G22" s="40">
        <v>0</v>
      </c>
      <c r="H22" s="40">
        <v>5.9</v>
      </c>
      <c r="I22" s="40">
        <v>5.9</v>
      </c>
      <c r="J22" s="40">
        <v>0</v>
      </c>
      <c r="K22" s="40">
        <v>0</v>
      </c>
      <c r="L22" s="40">
        <v>131.19999999999999</v>
      </c>
      <c r="M22" s="40">
        <v>131.19999999999999</v>
      </c>
      <c r="N22" s="40">
        <v>0</v>
      </c>
      <c r="O22" s="40">
        <v>0</v>
      </c>
    </row>
    <row r="23" spans="1:15" ht="47.25" x14ac:dyDescent="0.25">
      <c r="A23" s="120"/>
      <c r="B23" s="121"/>
      <c r="C23" s="47" t="s">
        <v>37</v>
      </c>
      <c r="D23" s="40">
        <v>234</v>
      </c>
      <c r="E23" s="40">
        <v>233</v>
      </c>
      <c r="F23" s="40">
        <v>221.5</v>
      </c>
      <c r="G23" s="40">
        <v>1</v>
      </c>
      <c r="H23" s="40">
        <v>0</v>
      </c>
      <c r="I23" s="40">
        <v>0</v>
      </c>
      <c r="J23" s="40">
        <v>0</v>
      </c>
      <c r="K23" s="40">
        <v>0</v>
      </c>
      <c r="L23" s="40">
        <v>234</v>
      </c>
      <c r="M23" s="40">
        <v>233</v>
      </c>
      <c r="N23" s="40">
        <v>221.5</v>
      </c>
      <c r="O23" s="40">
        <v>1</v>
      </c>
    </row>
    <row r="24" spans="1:15" ht="15.75" x14ac:dyDescent="0.25">
      <c r="A24" s="120"/>
      <c r="B24" s="121"/>
      <c r="C24" s="47" t="s">
        <v>95</v>
      </c>
      <c r="D24" s="18">
        <v>14375.7</v>
      </c>
      <c r="E24" s="18">
        <v>11249.8</v>
      </c>
      <c r="F24" s="18">
        <v>8545.7000000000007</v>
      </c>
      <c r="G24" s="18">
        <v>3125.9</v>
      </c>
      <c r="H24" s="18">
        <v>63.4</v>
      </c>
      <c r="I24" s="18">
        <v>63.4</v>
      </c>
      <c r="J24" s="18">
        <v>56.6</v>
      </c>
      <c r="K24" s="18">
        <v>0</v>
      </c>
      <c r="L24" s="18">
        <v>14439.1</v>
      </c>
      <c r="M24" s="18">
        <v>11313.2</v>
      </c>
      <c r="N24" s="18">
        <v>8602.2999999999993</v>
      </c>
      <c r="O24" s="18">
        <v>3125.9</v>
      </c>
    </row>
    <row r="25" spans="1:15" ht="47.25" x14ac:dyDescent="0.25">
      <c r="A25" s="51" t="s">
        <v>139</v>
      </c>
      <c r="B25" s="49" t="s">
        <v>87</v>
      </c>
      <c r="C25" s="47" t="s">
        <v>49</v>
      </c>
      <c r="D25" s="18">
        <v>463.1</v>
      </c>
      <c r="E25" s="18">
        <v>463.1</v>
      </c>
      <c r="F25" s="18">
        <v>0</v>
      </c>
      <c r="G25" s="18">
        <v>0</v>
      </c>
      <c r="H25" s="18">
        <v>14</v>
      </c>
      <c r="I25" s="18">
        <v>14</v>
      </c>
      <c r="J25" s="18">
        <v>0</v>
      </c>
      <c r="K25" s="18">
        <v>0</v>
      </c>
      <c r="L25" s="18">
        <v>477.1</v>
      </c>
      <c r="M25" s="18">
        <v>477.1</v>
      </c>
      <c r="N25" s="18">
        <v>0</v>
      </c>
      <c r="O25" s="18">
        <v>0</v>
      </c>
    </row>
    <row r="26" spans="1:15" ht="47.25" x14ac:dyDescent="0.25">
      <c r="A26" s="128" t="s">
        <v>99</v>
      </c>
      <c r="B26" s="125" t="s">
        <v>61</v>
      </c>
      <c r="C26" s="47" t="s">
        <v>49</v>
      </c>
      <c r="D26" s="40">
        <v>3328.4</v>
      </c>
      <c r="E26" s="40">
        <v>168.4</v>
      </c>
      <c r="F26" s="40">
        <v>0</v>
      </c>
      <c r="G26" s="40">
        <v>3160</v>
      </c>
      <c r="H26" s="40">
        <v>0</v>
      </c>
      <c r="I26" s="40">
        <v>0.2</v>
      </c>
      <c r="J26" s="40">
        <v>0</v>
      </c>
      <c r="K26" s="40">
        <v>-0.2</v>
      </c>
      <c r="L26" s="40">
        <v>3328.4</v>
      </c>
      <c r="M26" s="40">
        <v>168.6</v>
      </c>
      <c r="N26" s="40">
        <v>0</v>
      </c>
      <c r="O26" s="40">
        <v>3159.8</v>
      </c>
    </row>
    <row r="27" spans="1:15" ht="31.5" x14ac:dyDescent="0.25">
      <c r="A27" s="123"/>
      <c r="B27" s="129"/>
      <c r="C27" s="47" t="s">
        <v>4</v>
      </c>
      <c r="D27" s="40">
        <v>5110.3999999999996</v>
      </c>
      <c r="E27" s="40">
        <v>5060.3999999999996</v>
      </c>
      <c r="F27" s="40">
        <v>0</v>
      </c>
      <c r="G27" s="40">
        <v>50</v>
      </c>
      <c r="H27" s="40">
        <v>10</v>
      </c>
      <c r="I27" s="40">
        <v>10</v>
      </c>
      <c r="J27" s="40">
        <v>0</v>
      </c>
      <c r="K27" s="40">
        <v>0</v>
      </c>
      <c r="L27" s="40">
        <v>5120.3999999999996</v>
      </c>
      <c r="M27" s="40">
        <v>5070.3999999999996</v>
      </c>
      <c r="N27" s="40">
        <v>0</v>
      </c>
      <c r="O27" s="40">
        <v>50</v>
      </c>
    </row>
    <row r="28" spans="1:15" ht="15.75" x14ac:dyDescent="0.25">
      <c r="A28" s="124"/>
      <c r="B28" s="130"/>
      <c r="C28" s="47" t="s">
        <v>95</v>
      </c>
      <c r="D28" s="18">
        <v>8438.7999999999993</v>
      </c>
      <c r="E28" s="18">
        <v>5228.8</v>
      </c>
      <c r="F28" s="18">
        <v>0</v>
      </c>
      <c r="G28" s="18">
        <v>3210</v>
      </c>
      <c r="H28" s="18">
        <v>10</v>
      </c>
      <c r="I28" s="18">
        <v>10.199999999999999</v>
      </c>
      <c r="J28" s="18">
        <v>0</v>
      </c>
      <c r="K28" s="18">
        <v>-0.2</v>
      </c>
      <c r="L28" s="18">
        <v>8448.7999999999993</v>
      </c>
      <c r="M28" s="18">
        <v>5239</v>
      </c>
      <c r="N28" s="18">
        <v>0</v>
      </c>
      <c r="O28" s="18">
        <v>3209.8</v>
      </c>
    </row>
    <row r="29" spans="1:15" ht="31.5" x14ac:dyDescent="0.25">
      <c r="A29" s="122" t="s">
        <v>100</v>
      </c>
      <c r="B29" s="121" t="s">
        <v>88</v>
      </c>
      <c r="C29" s="47" t="s">
        <v>3</v>
      </c>
      <c r="D29" s="40">
        <v>136.80000000000001</v>
      </c>
      <c r="E29" s="40">
        <v>136.80000000000001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136.80000000000001</v>
      </c>
      <c r="M29" s="40">
        <v>136.80000000000001</v>
      </c>
      <c r="N29" s="40">
        <v>0</v>
      </c>
      <c r="O29" s="40">
        <v>0</v>
      </c>
    </row>
    <row r="30" spans="1:15" ht="47.25" x14ac:dyDescent="0.25">
      <c r="A30" s="122"/>
      <c r="B30" s="121"/>
      <c r="C30" s="47" t="s">
        <v>49</v>
      </c>
      <c r="D30" s="40">
        <v>12025.1</v>
      </c>
      <c r="E30" s="40">
        <v>4316.7</v>
      </c>
      <c r="F30" s="40">
        <v>7.9</v>
      </c>
      <c r="G30" s="40">
        <v>7708.4</v>
      </c>
      <c r="H30" s="40">
        <v>481.8</v>
      </c>
      <c r="I30" s="40">
        <v>297.39999999999998</v>
      </c>
      <c r="J30" s="40">
        <v>0</v>
      </c>
      <c r="K30" s="40">
        <v>184.4</v>
      </c>
      <c r="L30" s="40">
        <v>12506.9</v>
      </c>
      <c r="M30" s="40">
        <v>4614.1000000000004</v>
      </c>
      <c r="N30" s="40">
        <v>7.9</v>
      </c>
      <c r="O30" s="40">
        <v>7892.8</v>
      </c>
    </row>
    <row r="31" spans="1:15" ht="31.5" x14ac:dyDescent="0.25">
      <c r="A31" s="122"/>
      <c r="B31" s="121"/>
      <c r="C31" s="47" t="s">
        <v>4</v>
      </c>
      <c r="D31" s="40">
        <v>8099.4</v>
      </c>
      <c r="E31" s="40">
        <v>7768.5</v>
      </c>
      <c r="F31" s="40">
        <v>0</v>
      </c>
      <c r="G31" s="40">
        <v>330.9</v>
      </c>
      <c r="H31" s="40">
        <v>173.9</v>
      </c>
      <c r="I31" s="40">
        <v>151</v>
      </c>
      <c r="J31" s="40">
        <v>0</v>
      </c>
      <c r="K31" s="40">
        <v>22.9</v>
      </c>
      <c r="L31" s="40">
        <v>8273.2999999999993</v>
      </c>
      <c r="M31" s="40">
        <v>7919.5</v>
      </c>
      <c r="N31" s="40">
        <v>0</v>
      </c>
      <c r="O31" s="40">
        <v>353.8</v>
      </c>
    </row>
    <row r="32" spans="1:15" ht="15.75" x14ac:dyDescent="0.25">
      <c r="A32" s="122"/>
      <c r="B32" s="121"/>
      <c r="C32" s="47" t="s">
        <v>95</v>
      </c>
      <c r="D32" s="18">
        <v>20261.3</v>
      </c>
      <c r="E32" s="18">
        <v>12222</v>
      </c>
      <c r="F32" s="18">
        <v>7.9</v>
      </c>
      <c r="G32" s="18">
        <v>8039.3</v>
      </c>
      <c r="H32" s="18">
        <v>655.7</v>
      </c>
      <c r="I32" s="18">
        <v>448.4</v>
      </c>
      <c r="J32" s="18">
        <v>0</v>
      </c>
      <c r="K32" s="18">
        <v>207.3</v>
      </c>
      <c r="L32" s="18">
        <v>20917</v>
      </c>
      <c r="M32" s="18">
        <v>12670.4</v>
      </c>
      <c r="N32" s="18">
        <v>7.9</v>
      </c>
      <c r="O32" s="18">
        <v>8246.6</v>
      </c>
    </row>
    <row r="33" spans="1:15" ht="31.5" x14ac:dyDescent="0.25">
      <c r="A33" s="122" t="s">
        <v>101</v>
      </c>
      <c r="B33" s="121" t="s">
        <v>126</v>
      </c>
      <c r="C33" s="47" t="s">
        <v>3</v>
      </c>
      <c r="D33" s="40">
        <v>204.4</v>
      </c>
      <c r="E33" s="40">
        <v>204.4</v>
      </c>
      <c r="F33" s="40">
        <v>0</v>
      </c>
      <c r="G33" s="40">
        <v>0</v>
      </c>
      <c r="H33" s="40">
        <v>0</v>
      </c>
      <c r="I33" s="40">
        <v>-44.1</v>
      </c>
      <c r="J33" s="40">
        <v>0</v>
      </c>
      <c r="K33" s="40">
        <v>44.1</v>
      </c>
      <c r="L33" s="40">
        <v>204.4</v>
      </c>
      <c r="M33" s="40">
        <v>160.30000000000001</v>
      </c>
      <c r="N33" s="40">
        <v>0</v>
      </c>
      <c r="O33" s="40">
        <v>44.1</v>
      </c>
    </row>
    <row r="34" spans="1:15" ht="47.25" x14ac:dyDescent="0.25">
      <c r="A34" s="122"/>
      <c r="B34" s="121"/>
      <c r="C34" s="47" t="s">
        <v>49</v>
      </c>
      <c r="D34" s="40">
        <v>2895.4</v>
      </c>
      <c r="E34" s="40">
        <v>15.3</v>
      </c>
      <c r="F34" s="40">
        <v>14.7</v>
      </c>
      <c r="G34" s="40">
        <v>2880.1</v>
      </c>
      <c r="H34" s="40">
        <v>-966.7</v>
      </c>
      <c r="I34" s="40">
        <v>0.3</v>
      </c>
      <c r="J34" s="40">
        <v>0</v>
      </c>
      <c r="K34" s="40">
        <v>-967</v>
      </c>
      <c r="L34" s="40">
        <v>1928.7</v>
      </c>
      <c r="M34" s="40">
        <v>15.6</v>
      </c>
      <c r="N34" s="40">
        <v>14.7</v>
      </c>
      <c r="O34" s="40">
        <v>1913.1</v>
      </c>
    </row>
    <row r="35" spans="1:15" ht="31.5" x14ac:dyDescent="0.25">
      <c r="A35" s="122"/>
      <c r="B35" s="121"/>
      <c r="C35" s="47" t="s">
        <v>4</v>
      </c>
      <c r="D35" s="40">
        <v>8954.6</v>
      </c>
      <c r="E35" s="40">
        <v>6321</v>
      </c>
      <c r="F35" s="40">
        <v>564</v>
      </c>
      <c r="G35" s="40">
        <v>2633.6</v>
      </c>
      <c r="H35" s="40">
        <v>-56.3</v>
      </c>
      <c r="I35" s="40">
        <v>0</v>
      </c>
      <c r="J35" s="40">
        <v>0</v>
      </c>
      <c r="K35" s="40">
        <v>-56.3</v>
      </c>
      <c r="L35" s="40">
        <v>8898.2999999999993</v>
      </c>
      <c r="M35" s="40">
        <v>6321</v>
      </c>
      <c r="N35" s="40">
        <v>564</v>
      </c>
      <c r="O35" s="40">
        <v>2577.3000000000002</v>
      </c>
    </row>
    <row r="36" spans="1:15" ht="15.75" x14ac:dyDescent="0.25">
      <c r="A36" s="122"/>
      <c r="B36" s="121"/>
      <c r="C36" s="47" t="s">
        <v>95</v>
      </c>
      <c r="D36" s="18">
        <v>12054.4</v>
      </c>
      <c r="E36" s="18">
        <v>6540.7</v>
      </c>
      <c r="F36" s="18">
        <v>578.70000000000005</v>
      </c>
      <c r="G36" s="18">
        <v>5513.7</v>
      </c>
      <c r="H36" s="18">
        <v>-1023</v>
      </c>
      <c r="I36" s="18">
        <v>-43.8</v>
      </c>
      <c r="J36" s="18">
        <v>0</v>
      </c>
      <c r="K36" s="18">
        <v>-979.2</v>
      </c>
      <c r="L36" s="18">
        <v>11031.4</v>
      </c>
      <c r="M36" s="18">
        <v>6496.9</v>
      </c>
      <c r="N36" s="18">
        <v>578.70000000000005</v>
      </c>
      <c r="O36" s="18">
        <v>4534.5</v>
      </c>
    </row>
    <row r="37" spans="1:15" ht="47.25" x14ac:dyDescent="0.25">
      <c r="A37" s="122" t="s">
        <v>107</v>
      </c>
      <c r="B37" s="125" t="s">
        <v>132</v>
      </c>
      <c r="C37" s="47" t="s">
        <v>49</v>
      </c>
      <c r="D37" s="40">
        <v>2320.5</v>
      </c>
      <c r="E37" s="40">
        <v>1028</v>
      </c>
      <c r="F37" s="40">
        <v>7.2</v>
      </c>
      <c r="G37" s="40">
        <v>1292.5</v>
      </c>
      <c r="H37" s="40">
        <v>37.799999999999997</v>
      </c>
      <c r="I37" s="40">
        <v>7.8</v>
      </c>
      <c r="J37" s="40">
        <v>0</v>
      </c>
      <c r="K37" s="40">
        <v>30</v>
      </c>
      <c r="L37" s="40">
        <v>2358.3000000000002</v>
      </c>
      <c r="M37" s="40">
        <v>1035.8</v>
      </c>
      <c r="N37" s="40">
        <v>7.2</v>
      </c>
      <c r="O37" s="40">
        <v>1322.5</v>
      </c>
    </row>
    <row r="38" spans="1:15" ht="45" customHeight="1" x14ac:dyDescent="0.25">
      <c r="A38" s="122"/>
      <c r="B38" s="126"/>
      <c r="C38" s="47" t="s">
        <v>5</v>
      </c>
      <c r="D38" s="40">
        <v>7421.3</v>
      </c>
      <c r="E38" s="40">
        <v>7252.2</v>
      </c>
      <c r="F38" s="40">
        <v>3289.2</v>
      </c>
      <c r="G38" s="40">
        <v>169.1</v>
      </c>
      <c r="H38" s="40">
        <v>76.599999999999994</v>
      </c>
      <c r="I38" s="40">
        <v>76.599999999999994</v>
      </c>
      <c r="J38" s="40">
        <v>66</v>
      </c>
      <c r="K38" s="40">
        <v>0</v>
      </c>
      <c r="L38" s="40">
        <v>7497.9</v>
      </c>
      <c r="M38" s="40">
        <v>7328.8</v>
      </c>
      <c r="N38" s="40">
        <v>3355.2</v>
      </c>
      <c r="O38" s="40">
        <v>169.1</v>
      </c>
    </row>
    <row r="39" spans="1:15" ht="31.5" x14ac:dyDescent="0.25">
      <c r="A39" s="122"/>
      <c r="B39" s="126"/>
      <c r="C39" s="47" t="s">
        <v>4</v>
      </c>
      <c r="D39" s="40">
        <v>202.8</v>
      </c>
      <c r="E39" s="40">
        <v>157.80000000000001</v>
      </c>
      <c r="F39" s="40">
        <v>0</v>
      </c>
      <c r="G39" s="40">
        <v>45</v>
      </c>
      <c r="H39" s="40">
        <v>0</v>
      </c>
      <c r="I39" s="40">
        <v>0</v>
      </c>
      <c r="J39" s="40">
        <v>0</v>
      </c>
      <c r="K39" s="40">
        <v>0</v>
      </c>
      <c r="L39" s="40">
        <v>202.8</v>
      </c>
      <c r="M39" s="40">
        <v>157.80000000000001</v>
      </c>
      <c r="N39" s="40">
        <v>0</v>
      </c>
      <c r="O39" s="40">
        <v>45</v>
      </c>
    </row>
    <row r="40" spans="1:15" ht="15.75" x14ac:dyDescent="0.25">
      <c r="A40" s="122"/>
      <c r="B40" s="127"/>
      <c r="C40" s="47" t="s">
        <v>95</v>
      </c>
      <c r="D40" s="18">
        <v>9944.6</v>
      </c>
      <c r="E40" s="18">
        <v>8438</v>
      </c>
      <c r="F40" s="18">
        <v>3296.4</v>
      </c>
      <c r="G40" s="18">
        <v>1506.6</v>
      </c>
      <c r="H40" s="18">
        <v>114.4</v>
      </c>
      <c r="I40" s="18">
        <v>84.4</v>
      </c>
      <c r="J40" s="18">
        <v>66</v>
      </c>
      <c r="K40" s="18">
        <v>30</v>
      </c>
      <c r="L40" s="18">
        <v>10059</v>
      </c>
      <c r="M40" s="18">
        <v>8522.4</v>
      </c>
      <c r="N40" s="18">
        <v>3362.4</v>
      </c>
      <c r="O40" s="18">
        <v>1536.6</v>
      </c>
    </row>
    <row r="41" spans="1:15" ht="31.5" x14ac:dyDescent="0.25">
      <c r="A41" s="51" t="s">
        <v>102</v>
      </c>
      <c r="B41" s="41" t="s">
        <v>103</v>
      </c>
      <c r="C41" s="47" t="s">
        <v>3</v>
      </c>
      <c r="D41" s="18">
        <v>271</v>
      </c>
      <c r="E41" s="18">
        <v>271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271</v>
      </c>
      <c r="M41" s="18">
        <v>271</v>
      </c>
      <c r="N41" s="18">
        <v>0</v>
      </c>
      <c r="O41" s="18">
        <v>0</v>
      </c>
    </row>
    <row r="42" spans="1:15" ht="31.5" x14ac:dyDescent="0.25">
      <c r="A42" s="128" t="s">
        <v>104</v>
      </c>
      <c r="B42" s="125" t="s">
        <v>65</v>
      </c>
      <c r="C42" s="47" t="s">
        <v>3</v>
      </c>
      <c r="D42" s="40">
        <v>163.4</v>
      </c>
      <c r="E42" s="40">
        <v>5.4</v>
      </c>
      <c r="F42" s="40">
        <v>0</v>
      </c>
      <c r="G42" s="40">
        <v>158</v>
      </c>
      <c r="H42" s="40">
        <v>0</v>
      </c>
      <c r="I42" s="40">
        <v>0</v>
      </c>
      <c r="J42" s="40">
        <v>0</v>
      </c>
      <c r="K42" s="40">
        <v>0</v>
      </c>
      <c r="L42" s="40">
        <v>163.4</v>
      </c>
      <c r="M42" s="40">
        <v>5.4</v>
      </c>
      <c r="N42" s="40">
        <v>0</v>
      </c>
      <c r="O42" s="40">
        <v>158</v>
      </c>
    </row>
    <row r="43" spans="1:15" ht="47.25" x14ac:dyDescent="0.25">
      <c r="A43" s="123"/>
      <c r="B43" s="129"/>
      <c r="C43" s="47" t="s">
        <v>49</v>
      </c>
      <c r="D43" s="40">
        <v>5047.6000000000004</v>
      </c>
      <c r="E43" s="40">
        <v>347.1</v>
      </c>
      <c r="F43" s="40">
        <v>2.1</v>
      </c>
      <c r="G43" s="40">
        <v>4700.5</v>
      </c>
      <c r="H43" s="40">
        <v>-2700</v>
      </c>
      <c r="I43" s="40">
        <v>0</v>
      </c>
      <c r="J43" s="40">
        <v>0</v>
      </c>
      <c r="K43" s="40">
        <v>-2700</v>
      </c>
      <c r="L43" s="40">
        <v>2347.6</v>
      </c>
      <c r="M43" s="40">
        <v>347.1</v>
      </c>
      <c r="N43" s="40">
        <v>2.1</v>
      </c>
      <c r="O43" s="40">
        <v>2000.5</v>
      </c>
    </row>
    <row r="44" spans="1:15" ht="31.5" x14ac:dyDescent="0.25">
      <c r="A44" s="123"/>
      <c r="B44" s="129"/>
      <c r="C44" s="47" t="s">
        <v>4</v>
      </c>
      <c r="D44" s="40">
        <v>5317</v>
      </c>
      <c r="E44" s="40">
        <v>3715</v>
      </c>
      <c r="F44" s="40">
        <v>0</v>
      </c>
      <c r="G44" s="40">
        <v>1602</v>
      </c>
      <c r="H44" s="40">
        <v>-214.1</v>
      </c>
      <c r="I44" s="40">
        <v>-85.2</v>
      </c>
      <c r="J44" s="40">
        <v>0</v>
      </c>
      <c r="K44" s="40">
        <v>-128.9</v>
      </c>
      <c r="L44" s="40">
        <v>5102.8999999999996</v>
      </c>
      <c r="M44" s="40">
        <v>3629.8</v>
      </c>
      <c r="N44" s="40">
        <v>0</v>
      </c>
      <c r="O44" s="40">
        <v>1473.1</v>
      </c>
    </row>
    <row r="45" spans="1:15" ht="48" customHeight="1" x14ac:dyDescent="0.25">
      <c r="A45" s="123"/>
      <c r="B45" s="129"/>
      <c r="C45" s="47" t="s">
        <v>5</v>
      </c>
      <c r="D45" s="40">
        <v>79341.7</v>
      </c>
      <c r="E45" s="40">
        <v>79024.399999999994</v>
      </c>
      <c r="F45" s="40">
        <v>67164.3</v>
      </c>
      <c r="G45" s="40">
        <v>317.3</v>
      </c>
      <c r="H45" s="40">
        <v>765.5</v>
      </c>
      <c r="I45" s="40">
        <v>738.4</v>
      </c>
      <c r="J45" s="40">
        <v>405.2</v>
      </c>
      <c r="K45" s="40">
        <v>27.1</v>
      </c>
      <c r="L45" s="40">
        <v>80107.199999999997</v>
      </c>
      <c r="M45" s="40">
        <v>79762.8</v>
      </c>
      <c r="N45" s="40">
        <v>67569.5</v>
      </c>
      <c r="O45" s="40">
        <v>344.4</v>
      </c>
    </row>
    <row r="46" spans="1:15" ht="15.75" x14ac:dyDescent="0.25">
      <c r="A46" s="124"/>
      <c r="B46" s="130"/>
      <c r="C46" s="47" t="s">
        <v>95</v>
      </c>
      <c r="D46" s="18">
        <v>89869.7</v>
      </c>
      <c r="E46" s="18">
        <v>83091.899999999994</v>
      </c>
      <c r="F46" s="18">
        <v>67166.399999999994</v>
      </c>
      <c r="G46" s="18">
        <v>6777.8</v>
      </c>
      <c r="H46" s="18">
        <v>-2148.6</v>
      </c>
      <c r="I46" s="18">
        <v>653.20000000000005</v>
      </c>
      <c r="J46" s="18">
        <v>405.2</v>
      </c>
      <c r="K46" s="18">
        <v>-2801.8</v>
      </c>
      <c r="L46" s="18">
        <v>87721.1</v>
      </c>
      <c r="M46" s="18">
        <v>83745.100000000006</v>
      </c>
      <c r="N46" s="18">
        <v>67571.600000000006</v>
      </c>
      <c r="O46" s="18">
        <v>3976</v>
      </c>
    </row>
    <row r="47" spans="1:15" ht="31.5" x14ac:dyDescent="0.25">
      <c r="A47" s="128" t="s">
        <v>105</v>
      </c>
      <c r="B47" s="125" t="s">
        <v>69</v>
      </c>
      <c r="C47" s="47" t="s">
        <v>3</v>
      </c>
      <c r="D47" s="40">
        <v>12.6</v>
      </c>
      <c r="E47" s="40">
        <v>0</v>
      </c>
      <c r="F47" s="40">
        <v>0</v>
      </c>
      <c r="G47" s="40">
        <v>12.6</v>
      </c>
      <c r="H47" s="40">
        <v>0</v>
      </c>
      <c r="I47" s="40">
        <v>0</v>
      </c>
      <c r="J47" s="40">
        <v>0</v>
      </c>
      <c r="K47" s="40">
        <v>0</v>
      </c>
      <c r="L47" s="40">
        <v>12.6</v>
      </c>
      <c r="M47" s="40">
        <v>0</v>
      </c>
      <c r="N47" s="40">
        <v>0</v>
      </c>
      <c r="O47" s="40">
        <v>12.6</v>
      </c>
    </row>
    <row r="48" spans="1:15" ht="53.25" customHeight="1" x14ac:dyDescent="0.25">
      <c r="A48" s="123"/>
      <c r="B48" s="129"/>
      <c r="C48" s="47" t="s">
        <v>49</v>
      </c>
      <c r="D48" s="40">
        <v>1428.6</v>
      </c>
      <c r="E48" s="40">
        <v>0</v>
      </c>
      <c r="F48" s="40">
        <v>0</v>
      </c>
      <c r="G48" s="40">
        <v>1428.6</v>
      </c>
      <c r="H48" s="40">
        <v>2393.1999999999998</v>
      </c>
      <c r="I48" s="40">
        <v>0.3</v>
      </c>
      <c r="J48" s="40">
        <v>0</v>
      </c>
      <c r="K48" s="40">
        <v>2392.9</v>
      </c>
      <c r="L48" s="40">
        <v>3821.8</v>
      </c>
      <c r="M48" s="40">
        <v>0.3</v>
      </c>
      <c r="N48" s="40">
        <v>0</v>
      </c>
      <c r="O48" s="40">
        <v>3821.5</v>
      </c>
    </row>
    <row r="49" spans="1:15" ht="31.5" x14ac:dyDescent="0.25">
      <c r="A49" s="123"/>
      <c r="B49" s="129"/>
      <c r="C49" s="47" t="s">
        <v>4</v>
      </c>
      <c r="D49" s="40">
        <v>218.7</v>
      </c>
      <c r="E49" s="40">
        <v>218.7</v>
      </c>
      <c r="F49" s="40">
        <v>0</v>
      </c>
      <c r="G49" s="40">
        <v>0</v>
      </c>
      <c r="H49" s="40">
        <v>-5</v>
      </c>
      <c r="I49" s="40">
        <v>-5</v>
      </c>
      <c r="J49" s="40">
        <v>0</v>
      </c>
      <c r="K49" s="40">
        <v>0</v>
      </c>
      <c r="L49" s="40">
        <v>213.7</v>
      </c>
      <c r="M49" s="40">
        <v>213.7</v>
      </c>
      <c r="N49" s="40">
        <v>0</v>
      </c>
      <c r="O49" s="40">
        <v>0</v>
      </c>
    </row>
    <row r="50" spans="1:15" ht="46.5" customHeight="1" x14ac:dyDescent="0.25">
      <c r="A50" s="123"/>
      <c r="B50" s="129"/>
      <c r="C50" s="47" t="s">
        <v>5</v>
      </c>
      <c r="D50" s="40">
        <v>8003.2</v>
      </c>
      <c r="E50" s="40">
        <v>7820.6</v>
      </c>
      <c r="F50" s="40">
        <v>3852.5</v>
      </c>
      <c r="G50" s="40">
        <v>182.6</v>
      </c>
      <c r="H50" s="40">
        <v>173.3</v>
      </c>
      <c r="I50" s="40">
        <v>158.69999999999999</v>
      </c>
      <c r="J50" s="40">
        <v>7.4</v>
      </c>
      <c r="K50" s="40">
        <v>14.6</v>
      </c>
      <c r="L50" s="40">
        <v>8176.5</v>
      </c>
      <c r="M50" s="40">
        <v>7979.3</v>
      </c>
      <c r="N50" s="40">
        <v>3859.9</v>
      </c>
      <c r="O50" s="40">
        <v>197.2</v>
      </c>
    </row>
    <row r="51" spans="1:15" ht="39" customHeight="1" x14ac:dyDescent="0.25">
      <c r="A51" s="123"/>
      <c r="B51" s="129"/>
      <c r="C51" s="47" t="s">
        <v>6</v>
      </c>
      <c r="D51" s="40">
        <v>10.4</v>
      </c>
      <c r="E51" s="40">
        <v>10.4</v>
      </c>
      <c r="F51" s="40">
        <v>2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10.4</v>
      </c>
      <c r="M51" s="40">
        <v>10.4</v>
      </c>
      <c r="N51" s="40">
        <v>2</v>
      </c>
      <c r="O51" s="40">
        <v>0</v>
      </c>
    </row>
    <row r="52" spans="1:15" ht="21.75" customHeight="1" x14ac:dyDescent="0.25">
      <c r="A52" s="124"/>
      <c r="B52" s="130"/>
      <c r="C52" s="47" t="s">
        <v>95</v>
      </c>
      <c r="D52" s="18">
        <v>9673.5</v>
      </c>
      <c r="E52" s="18">
        <v>8049.7</v>
      </c>
      <c r="F52" s="18">
        <v>3854.5</v>
      </c>
      <c r="G52" s="18">
        <v>1623.8</v>
      </c>
      <c r="H52" s="18">
        <v>2561.5</v>
      </c>
      <c r="I52" s="18">
        <v>154</v>
      </c>
      <c r="J52" s="18">
        <v>7.4</v>
      </c>
      <c r="K52" s="18">
        <v>2407.5</v>
      </c>
      <c r="L52" s="18">
        <v>12235</v>
      </c>
      <c r="M52" s="18">
        <v>8203.7000000000007</v>
      </c>
      <c r="N52" s="18">
        <v>3861.9</v>
      </c>
      <c r="O52" s="18">
        <v>4031.3</v>
      </c>
    </row>
    <row r="53" spans="1:15" ht="34.5" customHeight="1" x14ac:dyDescent="0.25">
      <c r="A53" s="128" t="s">
        <v>106</v>
      </c>
      <c r="B53" s="125" t="s">
        <v>72</v>
      </c>
      <c r="C53" s="47" t="s">
        <v>3</v>
      </c>
      <c r="D53" s="40">
        <v>414.2</v>
      </c>
      <c r="E53" s="40">
        <v>0</v>
      </c>
      <c r="F53" s="40">
        <v>0</v>
      </c>
      <c r="G53" s="40">
        <v>414.2</v>
      </c>
      <c r="H53" s="40">
        <v>0</v>
      </c>
      <c r="I53" s="40">
        <v>0</v>
      </c>
      <c r="J53" s="40">
        <v>0</v>
      </c>
      <c r="K53" s="40">
        <v>0</v>
      </c>
      <c r="L53" s="40">
        <v>414.2</v>
      </c>
      <c r="M53" s="40">
        <v>0</v>
      </c>
      <c r="N53" s="40">
        <v>0</v>
      </c>
      <c r="O53" s="40">
        <v>414.2</v>
      </c>
    </row>
    <row r="54" spans="1:15" ht="54.75" customHeight="1" x14ac:dyDescent="0.25">
      <c r="A54" s="123"/>
      <c r="B54" s="129"/>
      <c r="C54" s="47" t="s">
        <v>49</v>
      </c>
      <c r="D54" s="40">
        <v>2801</v>
      </c>
      <c r="E54" s="40">
        <v>103.3</v>
      </c>
      <c r="F54" s="40">
        <v>1.4</v>
      </c>
      <c r="G54" s="40">
        <v>2697.7</v>
      </c>
      <c r="H54" s="40">
        <v>-30</v>
      </c>
      <c r="I54" s="40">
        <v>0</v>
      </c>
      <c r="J54" s="40">
        <v>0</v>
      </c>
      <c r="K54" s="40">
        <v>-30</v>
      </c>
      <c r="L54" s="40">
        <v>2771</v>
      </c>
      <c r="M54" s="40">
        <v>103.3</v>
      </c>
      <c r="N54" s="40">
        <v>1.4</v>
      </c>
      <c r="O54" s="40">
        <v>2667.7</v>
      </c>
    </row>
    <row r="55" spans="1:15" ht="36.75" customHeight="1" x14ac:dyDescent="0.25">
      <c r="A55" s="123"/>
      <c r="B55" s="129"/>
      <c r="C55" s="47" t="s">
        <v>4</v>
      </c>
      <c r="D55" s="40">
        <v>183.6</v>
      </c>
      <c r="E55" s="40">
        <v>160.19999999999999</v>
      </c>
      <c r="F55" s="40">
        <v>0</v>
      </c>
      <c r="G55" s="40">
        <v>23.4</v>
      </c>
      <c r="H55" s="40">
        <v>0</v>
      </c>
      <c r="I55" s="40">
        <v>0</v>
      </c>
      <c r="J55" s="40">
        <v>0</v>
      </c>
      <c r="K55" s="40">
        <v>0</v>
      </c>
      <c r="L55" s="40">
        <v>183.6</v>
      </c>
      <c r="M55" s="40">
        <v>160.19999999999999</v>
      </c>
      <c r="N55" s="40">
        <v>0</v>
      </c>
      <c r="O55" s="40">
        <v>23.4</v>
      </c>
    </row>
    <row r="56" spans="1:15" ht="36" customHeight="1" x14ac:dyDescent="0.25">
      <c r="A56" s="123"/>
      <c r="B56" s="129"/>
      <c r="C56" s="47" t="s">
        <v>6</v>
      </c>
      <c r="D56" s="40">
        <v>17077.7</v>
      </c>
      <c r="E56" s="40">
        <v>16979.599999999999</v>
      </c>
      <c r="F56" s="40">
        <v>7240.2</v>
      </c>
      <c r="G56" s="40">
        <v>98.1</v>
      </c>
      <c r="H56" s="40">
        <v>-301.89999999999998</v>
      </c>
      <c r="I56" s="40">
        <v>-301.89999999999998</v>
      </c>
      <c r="J56" s="40">
        <v>181.9</v>
      </c>
      <c r="K56" s="40">
        <v>0</v>
      </c>
      <c r="L56" s="40">
        <v>16775.8</v>
      </c>
      <c r="M56" s="40">
        <v>16677.7</v>
      </c>
      <c r="N56" s="40">
        <v>7422.1</v>
      </c>
      <c r="O56" s="40">
        <v>98.1</v>
      </c>
    </row>
    <row r="57" spans="1:15" ht="21" customHeight="1" x14ac:dyDescent="0.25">
      <c r="A57" s="124"/>
      <c r="B57" s="130"/>
      <c r="C57" s="47" t="s">
        <v>95</v>
      </c>
      <c r="D57" s="18">
        <v>20476.5</v>
      </c>
      <c r="E57" s="18">
        <v>17243.099999999999</v>
      </c>
      <c r="F57" s="18">
        <v>7241.6</v>
      </c>
      <c r="G57" s="18">
        <v>3233.4</v>
      </c>
      <c r="H57" s="18">
        <v>-331.9</v>
      </c>
      <c r="I57" s="18">
        <v>-301.89999999999998</v>
      </c>
      <c r="J57" s="18">
        <v>181.9</v>
      </c>
      <c r="K57" s="18">
        <v>-30</v>
      </c>
      <c r="L57" s="18">
        <v>20144.599999999999</v>
      </c>
      <c r="M57" s="18">
        <v>16941.2</v>
      </c>
      <c r="N57" s="18">
        <v>7423.5</v>
      </c>
      <c r="O57" s="18">
        <v>3203.4</v>
      </c>
    </row>
    <row r="58" spans="1:15" ht="28.5" customHeight="1" x14ac:dyDescent="0.25">
      <c r="A58" s="52"/>
      <c r="B58" s="125" t="s">
        <v>78</v>
      </c>
      <c r="C58" s="47" t="s">
        <v>3</v>
      </c>
      <c r="D58" s="40">
        <v>150</v>
      </c>
      <c r="E58" s="40">
        <v>0</v>
      </c>
      <c r="F58" s="40">
        <v>0</v>
      </c>
      <c r="G58" s="40">
        <v>150</v>
      </c>
      <c r="H58" s="40">
        <v>0</v>
      </c>
      <c r="I58" s="40">
        <v>0</v>
      </c>
      <c r="J58" s="40">
        <v>0</v>
      </c>
      <c r="K58" s="40">
        <v>0</v>
      </c>
      <c r="L58" s="40">
        <v>150</v>
      </c>
      <c r="M58" s="40">
        <v>0</v>
      </c>
      <c r="N58" s="40">
        <v>0</v>
      </c>
      <c r="O58" s="40">
        <v>150</v>
      </c>
    </row>
    <row r="59" spans="1:15" ht="47.25" x14ac:dyDescent="0.25">
      <c r="A59" s="123" t="s">
        <v>138</v>
      </c>
      <c r="B59" s="129"/>
      <c r="C59" s="47" t="s">
        <v>49</v>
      </c>
      <c r="D59" s="40">
        <v>613.9</v>
      </c>
      <c r="E59" s="40">
        <v>166.9</v>
      </c>
      <c r="F59" s="40">
        <v>0</v>
      </c>
      <c r="G59" s="40">
        <v>447</v>
      </c>
      <c r="H59" s="40">
        <v>0</v>
      </c>
      <c r="I59" s="40">
        <v>0</v>
      </c>
      <c r="J59" s="40">
        <v>0</v>
      </c>
      <c r="K59" s="40">
        <v>0</v>
      </c>
      <c r="L59" s="40">
        <v>613.9</v>
      </c>
      <c r="M59" s="40">
        <v>166.9</v>
      </c>
      <c r="N59" s="40">
        <v>0</v>
      </c>
      <c r="O59" s="40">
        <v>447</v>
      </c>
    </row>
    <row r="60" spans="1:15" ht="31.5" x14ac:dyDescent="0.25">
      <c r="A60" s="123"/>
      <c r="B60" s="129"/>
      <c r="C60" s="47" t="s">
        <v>4</v>
      </c>
      <c r="D60" s="40">
        <v>183.9</v>
      </c>
      <c r="E60" s="40">
        <v>3</v>
      </c>
      <c r="F60" s="40">
        <v>0</v>
      </c>
      <c r="G60" s="40">
        <v>180.9</v>
      </c>
      <c r="H60" s="40">
        <v>0</v>
      </c>
      <c r="I60" s="40">
        <v>0</v>
      </c>
      <c r="J60" s="40">
        <v>0</v>
      </c>
      <c r="K60" s="40">
        <v>0</v>
      </c>
      <c r="L60" s="40">
        <v>183.9</v>
      </c>
      <c r="M60" s="40">
        <v>3</v>
      </c>
      <c r="N60" s="40">
        <v>0</v>
      </c>
      <c r="O60" s="40">
        <v>180.9</v>
      </c>
    </row>
    <row r="61" spans="1:15" ht="31.5" x14ac:dyDescent="0.25">
      <c r="A61" s="123"/>
      <c r="B61" s="129"/>
      <c r="C61" s="47" t="s">
        <v>6</v>
      </c>
      <c r="D61" s="40">
        <v>2804.7</v>
      </c>
      <c r="E61" s="40">
        <v>2774.3</v>
      </c>
      <c r="F61" s="40">
        <v>2022.4</v>
      </c>
      <c r="G61" s="40">
        <v>30.4</v>
      </c>
      <c r="H61" s="40">
        <v>0</v>
      </c>
      <c r="I61" s="40">
        <v>0</v>
      </c>
      <c r="J61" s="40">
        <v>0</v>
      </c>
      <c r="K61" s="40">
        <v>0</v>
      </c>
      <c r="L61" s="40">
        <v>2804.7</v>
      </c>
      <c r="M61" s="40">
        <v>2774.3</v>
      </c>
      <c r="N61" s="40">
        <v>2022.4</v>
      </c>
      <c r="O61" s="40">
        <v>30.4</v>
      </c>
    </row>
    <row r="62" spans="1:15" ht="15.75" x14ac:dyDescent="0.25">
      <c r="A62" s="124"/>
      <c r="B62" s="130"/>
      <c r="C62" s="47" t="s">
        <v>95</v>
      </c>
      <c r="D62" s="18">
        <v>3752.5</v>
      </c>
      <c r="E62" s="18">
        <v>2944.2</v>
      </c>
      <c r="F62" s="18">
        <v>2022.4</v>
      </c>
      <c r="G62" s="18">
        <v>808.3</v>
      </c>
      <c r="H62" s="18">
        <v>0</v>
      </c>
      <c r="I62" s="18">
        <v>0</v>
      </c>
      <c r="J62" s="18">
        <v>0</v>
      </c>
      <c r="K62" s="18">
        <v>0</v>
      </c>
      <c r="L62" s="18">
        <v>3752.5</v>
      </c>
      <c r="M62" s="18">
        <v>2944.2</v>
      </c>
      <c r="N62" s="18">
        <v>2022.4</v>
      </c>
      <c r="O62" s="18">
        <v>808.3</v>
      </c>
    </row>
    <row r="63" spans="1:15" ht="15.75" x14ac:dyDescent="0.25">
      <c r="A63" s="48" t="s">
        <v>92</v>
      </c>
      <c r="B63" s="7" t="s">
        <v>208</v>
      </c>
      <c r="C63" s="7"/>
      <c r="D63" s="18">
        <v>191954.2</v>
      </c>
      <c r="E63" s="18">
        <v>156308.6</v>
      </c>
      <c r="F63" s="18">
        <v>92716.9</v>
      </c>
      <c r="G63" s="18">
        <v>35645.599999999999</v>
      </c>
      <c r="H63" s="18">
        <v>153.1</v>
      </c>
      <c r="I63" s="18">
        <v>1105.5999999999999</v>
      </c>
      <c r="J63" s="18">
        <v>717.1</v>
      </c>
      <c r="K63" s="18">
        <v>-952.5</v>
      </c>
      <c r="L63" s="18">
        <v>192107.3</v>
      </c>
      <c r="M63" s="18">
        <v>157414.20000000001</v>
      </c>
      <c r="N63" s="18">
        <v>93434</v>
      </c>
      <c r="O63" s="18">
        <v>34693.1</v>
      </c>
    </row>
    <row r="64" spans="1:15" ht="15.75" x14ac:dyDescent="0.25">
      <c r="A64" s="2" t="s">
        <v>204</v>
      </c>
      <c r="B64" s="57"/>
      <c r="C64" s="47" t="s">
        <v>2</v>
      </c>
      <c r="D64" s="18">
        <v>0</v>
      </c>
      <c r="E64" s="18">
        <v>0</v>
      </c>
      <c r="F64" s="18">
        <v>0</v>
      </c>
      <c r="G64" s="18">
        <v>0</v>
      </c>
      <c r="H64" s="32"/>
      <c r="I64" s="32"/>
      <c r="J64" s="32"/>
      <c r="K64" s="32"/>
      <c r="L64" s="18">
        <v>0</v>
      </c>
      <c r="M64" s="18">
        <v>0</v>
      </c>
      <c r="N64" s="18">
        <v>0</v>
      </c>
      <c r="O64" s="18">
        <v>0</v>
      </c>
    </row>
    <row r="65" spans="1:16" ht="15.75" x14ac:dyDescent="0.25">
      <c r="A65" s="2" t="s">
        <v>205</v>
      </c>
      <c r="B65" s="57"/>
      <c r="C65" s="6" t="s">
        <v>203</v>
      </c>
      <c r="D65" s="40">
        <v>2904.2</v>
      </c>
      <c r="E65" s="40">
        <v>0</v>
      </c>
      <c r="F65" s="40">
        <v>0</v>
      </c>
      <c r="G65" s="40">
        <v>2904.2</v>
      </c>
      <c r="H65" s="32"/>
      <c r="I65" s="32"/>
      <c r="J65" s="32"/>
      <c r="K65" s="32"/>
      <c r="L65" s="40">
        <v>2904.2</v>
      </c>
      <c r="M65" s="40">
        <v>0</v>
      </c>
      <c r="N65" s="40">
        <v>0</v>
      </c>
      <c r="O65" s="40">
        <v>2904.2</v>
      </c>
    </row>
    <row r="66" spans="1:16" ht="15.75" x14ac:dyDescent="0.25">
      <c r="A66" s="2" t="s">
        <v>206</v>
      </c>
      <c r="B66" s="118" t="s">
        <v>207</v>
      </c>
      <c r="C66" s="119"/>
      <c r="D66" s="18">
        <v>189050</v>
      </c>
      <c r="E66" s="18">
        <v>156308.6</v>
      </c>
      <c r="F66" s="18">
        <v>92716.9</v>
      </c>
      <c r="G66" s="18">
        <v>32741.4</v>
      </c>
      <c r="H66" s="31">
        <v>153.1</v>
      </c>
      <c r="I66" s="31">
        <v>1105.5999999999999</v>
      </c>
      <c r="J66" s="31">
        <v>717.1</v>
      </c>
      <c r="K66" s="31">
        <v>-952.5</v>
      </c>
      <c r="L66" s="18">
        <v>189203.1</v>
      </c>
      <c r="M66" s="18">
        <v>157414.20000000001</v>
      </c>
      <c r="N66" s="18">
        <v>93434</v>
      </c>
      <c r="O66" s="18">
        <v>31788.9</v>
      </c>
      <c r="P66" s="19"/>
    </row>
    <row r="67" spans="1:16" x14ac:dyDescent="0.2">
      <c r="B67" s="61"/>
      <c r="C67" s="61"/>
      <c r="L67" s="19"/>
    </row>
    <row r="68" spans="1:16" x14ac:dyDescent="0.2">
      <c r="B68" s="14"/>
      <c r="C68" s="14"/>
    </row>
  </sheetData>
  <mergeCells count="38">
    <mergeCell ref="A10:O11"/>
    <mergeCell ref="H14:K14"/>
    <mergeCell ref="L14:O14"/>
    <mergeCell ref="H15:H17"/>
    <mergeCell ref="I15:K15"/>
    <mergeCell ref="L15:L17"/>
    <mergeCell ref="M15:O15"/>
    <mergeCell ref="I16:J16"/>
    <mergeCell ref="K16:K17"/>
    <mergeCell ref="M16:N16"/>
    <mergeCell ref="O16:O17"/>
    <mergeCell ref="D14:G14"/>
    <mergeCell ref="D15:D17"/>
    <mergeCell ref="E15:G15"/>
    <mergeCell ref="E16:F16"/>
    <mergeCell ref="G16:G17"/>
    <mergeCell ref="A42:A46"/>
    <mergeCell ref="A26:A28"/>
    <mergeCell ref="B26:B28"/>
    <mergeCell ref="B29:B32"/>
    <mergeCell ref="A33:A36"/>
    <mergeCell ref="B33:B36"/>
    <mergeCell ref="B66:C66"/>
    <mergeCell ref="A21:A24"/>
    <mergeCell ref="B21:B24"/>
    <mergeCell ref="A15:A17"/>
    <mergeCell ref="B15:B17"/>
    <mergeCell ref="C15:C17"/>
    <mergeCell ref="A37:A40"/>
    <mergeCell ref="A29:A32"/>
    <mergeCell ref="A59:A62"/>
    <mergeCell ref="B37:B40"/>
    <mergeCell ref="A53:A57"/>
    <mergeCell ref="B53:B57"/>
    <mergeCell ref="B42:B46"/>
    <mergeCell ref="B47:B52"/>
    <mergeCell ref="B58:B62"/>
    <mergeCell ref="A47:A52"/>
  </mergeCells>
  <pageMargins left="0.51181102362204722" right="0.11811023622047245" top="0.74803149606299213" bottom="0.3937007874015748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H27" sqref="H27"/>
    </sheetView>
  </sheetViews>
  <sheetFormatPr defaultColWidth="10.140625" defaultRowHeight="15.75" x14ac:dyDescent="0.25"/>
  <cols>
    <col min="1" max="1" width="6" style="94" customWidth="1"/>
    <col min="2" max="2" width="58.7109375" customWidth="1"/>
    <col min="3" max="3" width="18.5703125" customWidth="1"/>
    <col min="4" max="4" width="13.85546875" customWidth="1"/>
    <col min="5" max="5" width="12.42578125" customWidth="1"/>
    <col min="255" max="255" width="6" customWidth="1"/>
    <col min="256" max="256" width="54.28515625" customWidth="1"/>
    <col min="257" max="257" width="15.140625" customWidth="1"/>
    <col min="258" max="258" width="10.85546875" customWidth="1"/>
    <col min="259" max="259" width="11.140625" customWidth="1"/>
    <col min="511" max="511" width="6" customWidth="1"/>
    <col min="512" max="512" width="54.28515625" customWidth="1"/>
    <col min="513" max="513" width="15.140625" customWidth="1"/>
    <col min="514" max="514" width="10.85546875" customWidth="1"/>
    <col min="515" max="515" width="11.140625" customWidth="1"/>
    <col min="767" max="767" width="6" customWidth="1"/>
    <col min="768" max="768" width="54.28515625" customWidth="1"/>
    <col min="769" max="769" width="15.140625" customWidth="1"/>
    <col min="770" max="770" width="10.85546875" customWidth="1"/>
    <col min="771" max="771" width="11.140625" customWidth="1"/>
    <col min="1023" max="1023" width="6" customWidth="1"/>
    <col min="1024" max="1024" width="54.28515625" customWidth="1"/>
    <col min="1025" max="1025" width="15.140625" customWidth="1"/>
    <col min="1026" max="1026" width="10.85546875" customWidth="1"/>
    <col min="1027" max="1027" width="11.140625" customWidth="1"/>
    <col min="1279" max="1279" width="6" customWidth="1"/>
    <col min="1280" max="1280" width="54.28515625" customWidth="1"/>
    <col min="1281" max="1281" width="15.140625" customWidth="1"/>
    <col min="1282" max="1282" width="10.85546875" customWidth="1"/>
    <col min="1283" max="1283" width="11.140625" customWidth="1"/>
    <col min="1535" max="1535" width="6" customWidth="1"/>
    <col min="1536" max="1536" width="54.28515625" customWidth="1"/>
    <col min="1537" max="1537" width="15.140625" customWidth="1"/>
    <col min="1538" max="1538" width="10.85546875" customWidth="1"/>
    <col min="1539" max="1539" width="11.140625" customWidth="1"/>
    <col min="1791" max="1791" width="6" customWidth="1"/>
    <col min="1792" max="1792" width="54.28515625" customWidth="1"/>
    <col min="1793" max="1793" width="15.140625" customWidth="1"/>
    <col min="1794" max="1794" width="10.85546875" customWidth="1"/>
    <col min="1795" max="1795" width="11.140625" customWidth="1"/>
    <col min="2047" max="2047" width="6" customWidth="1"/>
    <col min="2048" max="2048" width="54.28515625" customWidth="1"/>
    <col min="2049" max="2049" width="15.140625" customWidth="1"/>
    <col min="2050" max="2050" width="10.85546875" customWidth="1"/>
    <col min="2051" max="2051" width="11.140625" customWidth="1"/>
    <col min="2303" max="2303" width="6" customWidth="1"/>
    <col min="2304" max="2304" width="54.28515625" customWidth="1"/>
    <col min="2305" max="2305" width="15.140625" customWidth="1"/>
    <col min="2306" max="2306" width="10.85546875" customWidth="1"/>
    <col min="2307" max="2307" width="11.140625" customWidth="1"/>
    <col min="2559" max="2559" width="6" customWidth="1"/>
    <col min="2560" max="2560" width="54.28515625" customWidth="1"/>
    <col min="2561" max="2561" width="15.140625" customWidth="1"/>
    <col min="2562" max="2562" width="10.85546875" customWidth="1"/>
    <col min="2563" max="2563" width="11.140625" customWidth="1"/>
    <col min="2815" max="2815" width="6" customWidth="1"/>
    <col min="2816" max="2816" width="54.28515625" customWidth="1"/>
    <col min="2817" max="2817" width="15.140625" customWidth="1"/>
    <col min="2818" max="2818" width="10.85546875" customWidth="1"/>
    <col min="2819" max="2819" width="11.140625" customWidth="1"/>
    <col min="3071" max="3071" width="6" customWidth="1"/>
    <col min="3072" max="3072" width="54.28515625" customWidth="1"/>
    <col min="3073" max="3073" width="15.140625" customWidth="1"/>
    <col min="3074" max="3074" width="10.85546875" customWidth="1"/>
    <col min="3075" max="3075" width="11.140625" customWidth="1"/>
    <col min="3327" max="3327" width="6" customWidth="1"/>
    <col min="3328" max="3328" width="54.28515625" customWidth="1"/>
    <col min="3329" max="3329" width="15.140625" customWidth="1"/>
    <col min="3330" max="3330" width="10.85546875" customWidth="1"/>
    <col min="3331" max="3331" width="11.140625" customWidth="1"/>
    <col min="3583" max="3583" width="6" customWidth="1"/>
    <col min="3584" max="3584" width="54.28515625" customWidth="1"/>
    <col min="3585" max="3585" width="15.140625" customWidth="1"/>
    <col min="3586" max="3586" width="10.85546875" customWidth="1"/>
    <col min="3587" max="3587" width="11.140625" customWidth="1"/>
    <col min="3839" max="3839" width="6" customWidth="1"/>
    <col min="3840" max="3840" width="54.28515625" customWidth="1"/>
    <col min="3841" max="3841" width="15.140625" customWidth="1"/>
    <col min="3842" max="3842" width="10.85546875" customWidth="1"/>
    <col min="3843" max="3843" width="11.140625" customWidth="1"/>
    <col min="4095" max="4095" width="6" customWidth="1"/>
    <col min="4096" max="4096" width="54.28515625" customWidth="1"/>
    <col min="4097" max="4097" width="15.140625" customWidth="1"/>
    <col min="4098" max="4098" width="10.85546875" customWidth="1"/>
    <col min="4099" max="4099" width="11.140625" customWidth="1"/>
    <col min="4351" max="4351" width="6" customWidth="1"/>
    <col min="4352" max="4352" width="54.28515625" customWidth="1"/>
    <col min="4353" max="4353" width="15.140625" customWidth="1"/>
    <col min="4354" max="4354" width="10.85546875" customWidth="1"/>
    <col min="4355" max="4355" width="11.140625" customWidth="1"/>
    <col min="4607" max="4607" width="6" customWidth="1"/>
    <col min="4608" max="4608" width="54.28515625" customWidth="1"/>
    <col min="4609" max="4609" width="15.140625" customWidth="1"/>
    <col min="4610" max="4610" width="10.85546875" customWidth="1"/>
    <col min="4611" max="4611" width="11.140625" customWidth="1"/>
    <col min="4863" max="4863" width="6" customWidth="1"/>
    <col min="4864" max="4864" width="54.28515625" customWidth="1"/>
    <col min="4865" max="4865" width="15.140625" customWidth="1"/>
    <col min="4866" max="4866" width="10.85546875" customWidth="1"/>
    <col min="4867" max="4867" width="11.140625" customWidth="1"/>
    <col min="5119" max="5119" width="6" customWidth="1"/>
    <col min="5120" max="5120" width="54.28515625" customWidth="1"/>
    <col min="5121" max="5121" width="15.140625" customWidth="1"/>
    <col min="5122" max="5122" width="10.85546875" customWidth="1"/>
    <col min="5123" max="5123" width="11.140625" customWidth="1"/>
    <col min="5375" max="5375" width="6" customWidth="1"/>
    <col min="5376" max="5376" width="54.28515625" customWidth="1"/>
    <col min="5377" max="5377" width="15.140625" customWidth="1"/>
    <col min="5378" max="5378" width="10.85546875" customWidth="1"/>
    <col min="5379" max="5379" width="11.140625" customWidth="1"/>
    <col min="5631" max="5631" width="6" customWidth="1"/>
    <col min="5632" max="5632" width="54.28515625" customWidth="1"/>
    <col min="5633" max="5633" width="15.140625" customWidth="1"/>
    <col min="5634" max="5634" width="10.85546875" customWidth="1"/>
    <col min="5635" max="5635" width="11.140625" customWidth="1"/>
    <col min="5887" max="5887" width="6" customWidth="1"/>
    <col min="5888" max="5888" width="54.28515625" customWidth="1"/>
    <col min="5889" max="5889" width="15.140625" customWidth="1"/>
    <col min="5890" max="5890" width="10.85546875" customWidth="1"/>
    <col min="5891" max="5891" width="11.140625" customWidth="1"/>
    <col min="6143" max="6143" width="6" customWidth="1"/>
    <col min="6144" max="6144" width="54.28515625" customWidth="1"/>
    <col min="6145" max="6145" width="15.140625" customWidth="1"/>
    <col min="6146" max="6146" width="10.85546875" customWidth="1"/>
    <col min="6147" max="6147" width="11.140625" customWidth="1"/>
    <col min="6399" max="6399" width="6" customWidth="1"/>
    <col min="6400" max="6400" width="54.28515625" customWidth="1"/>
    <col min="6401" max="6401" width="15.140625" customWidth="1"/>
    <col min="6402" max="6402" width="10.85546875" customWidth="1"/>
    <col min="6403" max="6403" width="11.140625" customWidth="1"/>
    <col min="6655" max="6655" width="6" customWidth="1"/>
    <col min="6656" max="6656" width="54.28515625" customWidth="1"/>
    <col min="6657" max="6657" width="15.140625" customWidth="1"/>
    <col min="6658" max="6658" width="10.85546875" customWidth="1"/>
    <col min="6659" max="6659" width="11.140625" customWidth="1"/>
    <col min="6911" max="6911" width="6" customWidth="1"/>
    <col min="6912" max="6912" width="54.28515625" customWidth="1"/>
    <col min="6913" max="6913" width="15.140625" customWidth="1"/>
    <col min="6914" max="6914" width="10.85546875" customWidth="1"/>
    <col min="6915" max="6915" width="11.140625" customWidth="1"/>
    <col min="7167" max="7167" width="6" customWidth="1"/>
    <col min="7168" max="7168" width="54.28515625" customWidth="1"/>
    <col min="7169" max="7169" width="15.140625" customWidth="1"/>
    <col min="7170" max="7170" width="10.85546875" customWidth="1"/>
    <col min="7171" max="7171" width="11.140625" customWidth="1"/>
    <col min="7423" max="7423" width="6" customWidth="1"/>
    <col min="7424" max="7424" width="54.28515625" customWidth="1"/>
    <col min="7425" max="7425" width="15.140625" customWidth="1"/>
    <col min="7426" max="7426" width="10.85546875" customWidth="1"/>
    <col min="7427" max="7427" width="11.140625" customWidth="1"/>
    <col min="7679" max="7679" width="6" customWidth="1"/>
    <col min="7680" max="7680" width="54.28515625" customWidth="1"/>
    <col min="7681" max="7681" width="15.140625" customWidth="1"/>
    <col min="7682" max="7682" width="10.85546875" customWidth="1"/>
    <col min="7683" max="7683" width="11.140625" customWidth="1"/>
    <col min="7935" max="7935" width="6" customWidth="1"/>
    <col min="7936" max="7936" width="54.28515625" customWidth="1"/>
    <col min="7937" max="7937" width="15.140625" customWidth="1"/>
    <col min="7938" max="7938" width="10.85546875" customWidth="1"/>
    <col min="7939" max="7939" width="11.140625" customWidth="1"/>
    <col min="8191" max="8191" width="6" customWidth="1"/>
    <col min="8192" max="8192" width="54.28515625" customWidth="1"/>
    <col min="8193" max="8193" width="15.140625" customWidth="1"/>
    <col min="8194" max="8194" width="10.85546875" customWidth="1"/>
    <col min="8195" max="8195" width="11.140625" customWidth="1"/>
    <col min="8447" max="8447" width="6" customWidth="1"/>
    <col min="8448" max="8448" width="54.28515625" customWidth="1"/>
    <col min="8449" max="8449" width="15.140625" customWidth="1"/>
    <col min="8450" max="8450" width="10.85546875" customWidth="1"/>
    <col min="8451" max="8451" width="11.140625" customWidth="1"/>
    <col min="8703" max="8703" width="6" customWidth="1"/>
    <col min="8704" max="8704" width="54.28515625" customWidth="1"/>
    <col min="8705" max="8705" width="15.140625" customWidth="1"/>
    <col min="8706" max="8706" width="10.85546875" customWidth="1"/>
    <col min="8707" max="8707" width="11.140625" customWidth="1"/>
    <col min="8959" max="8959" width="6" customWidth="1"/>
    <col min="8960" max="8960" width="54.28515625" customWidth="1"/>
    <col min="8961" max="8961" width="15.140625" customWidth="1"/>
    <col min="8962" max="8962" width="10.85546875" customWidth="1"/>
    <col min="8963" max="8963" width="11.140625" customWidth="1"/>
    <col min="9215" max="9215" width="6" customWidth="1"/>
    <col min="9216" max="9216" width="54.28515625" customWidth="1"/>
    <col min="9217" max="9217" width="15.140625" customWidth="1"/>
    <col min="9218" max="9218" width="10.85546875" customWidth="1"/>
    <col min="9219" max="9219" width="11.140625" customWidth="1"/>
    <col min="9471" max="9471" width="6" customWidth="1"/>
    <col min="9472" max="9472" width="54.28515625" customWidth="1"/>
    <col min="9473" max="9473" width="15.140625" customWidth="1"/>
    <col min="9474" max="9474" width="10.85546875" customWidth="1"/>
    <col min="9475" max="9475" width="11.140625" customWidth="1"/>
    <col min="9727" max="9727" width="6" customWidth="1"/>
    <col min="9728" max="9728" width="54.28515625" customWidth="1"/>
    <col min="9729" max="9729" width="15.140625" customWidth="1"/>
    <col min="9730" max="9730" width="10.85546875" customWidth="1"/>
    <col min="9731" max="9731" width="11.140625" customWidth="1"/>
    <col min="9983" max="9983" width="6" customWidth="1"/>
    <col min="9984" max="9984" width="54.28515625" customWidth="1"/>
    <col min="9985" max="9985" width="15.140625" customWidth="1"/>
    <col min="9986" max="9986" width="10.85546875" customWidth="1"/>
    <col min="9987" max="9987" width="11.140625" customWidth="1"/>
    <col min="10239" max="10239" width="6" customWidth="1"/>
    <col min="10240" max="10240" width="54.28515625" customWidth="1"/>
    <col min="10241" max="10241" width="15.140625" customWidth="1"/>
    <col min="10242" max="10242" width="10.85546875" customWidth="1"/>
    <col min="10243" max="10243" width="11.140625" customWidth="1"/>
    <col min="10495" max="10495" width="6" customWidth="1"/>
    <col min="10496" max="10496" width="54.28515625" customWidth="1"/>
    <col min="10497" max="10497" width="15.140625" customWidth="1"/>
    <col min="10498" max="10498" width="10.85546875" customWidth="1"/>
    <col min="10499" max="10499" width="11.140625" customWidth="1"/>
    <col min="10751" max="10751" width="6" customWidth="1"/>
    <col min="10752" max="10752" width="54.28515625" customWidth="1"/>
    <col min="10753" max="10753" width="15.140625" customWidth="1"/>
    <col min="10754" max="10754" width="10.85546875" customWidth="1"/>
    <col min="10755" max="10755" width="11.140625" customWidth="1"/>
    <col min="11007" max="11007" width="6" customWidth="1"/>
    <col min="11008" max="11008" width="54.28515625" customWidth="1"/>
    <col min="11009" max="11009" width="15.140625" customWidth="1"/>
    <col min="11010" max="11010" width="10.85546875" customWidth="1"/>
    <col min="11011" max="11011" width="11.140625" customWidth="1"/>
    <col min="11263" max="11263" width="6" customWidth="1"/>
    <col min="11264" max="11264" width="54.28515625" customWidth="1"/>
    <col min="11265" max="11265" width="15.140625" customWidth="1"/>
    <col min="11266" max="11266" width="10.85546875" customWidth="1"/>
    <col min="11267" max="11267" width="11.140625" customWidth="1"/>
    <col min="11519" max="11519" width="6" customWidth="1"/>
    <col min="11520" max="11520" width="54.28515625" customWidth="1"/>
    <col min="11521" max="11521" width="15.140625" customWidth="1"/>
    <col min="11522" max="11522" width="10.85546875" customWidth="1"/>
    <col min="11523" max="11523" width="11.140625" customWidth="1"/>
    <col min="11775" max="11775" width="6" customWidth="1"/>
    <col min="11776" max="11776" width="54.28515625" customWidth="1"/>
    <col min="11777" max="11777" width="15.140625" customWidth="1"/>
    <col min="11778" max="11778" width="10.85546875" customWidth="1"/>
    <col min="11779" max="11779" width="11.140625" customWidth="1"/>
    <col min="12031" max="12031" width="6" customWidth="1"/>
    <col min="12032" max="12032" width="54.28515625" customWidth="1"/>
    <col min="12033" max="12033" width="15.140625" customWidth="1"/>
    <col min="12034" max="12034" width="10.85546875" customWidth="1"/>
    <col min="12035" max="12035" width="11.140625" customWidth="1"/>
    <col min="12287" max="12287" width="6" customWidth="1"/>
    <col min="12288" max="12288" width="54.28515625" customWidth="1"/>
    <col min="12289" max="12289" width="15.140625" customWidth="1"/>
    <col min="12290" max="12290" width="10.85546875" customWidth="1"/>
    <col min="12291" max="12291" width="11.140625" customWidth="1"/>
    <col min="12543" max="12543" width="6" customWidth="1"/>
    <col min="12544" max="12544" width="54.28515625" customWidth="1"/>
    <col min="12545" max="12545" width="15.140625" customWidth="1"/>
    <col min="12546" max="12546" width="10.85546875" customWidth="1"/>
    <col min="12547" max="12547" width="11.140625" customWidth="1"/>
    <col min="12799" max="12799" width="6" customWidth="1"/>
    <col min="12800" max="12800" width="54.28515625" customWidth="1"/>
    <col min="12801" max="12801" width="15.140625" customWidth="1"/>
    <col min="12802" max="12802" width="10.85546875" customWidth="1"/>
    <col min="12803" max="12803" width="11.140625" customWidth="1"/>
    <col min="13055" max="13055" width="6" customWidth="1"/>
    <col min="13056" max="13056" width="54.28515625" customWidth="1"/>
    <col min="13057" max="13057" width="15.140625" customWidth="1"/>
    <col min="13058" max="13058" width="10.85546875" customWidth="1"/>
    <col min="13059" max="13059" width="11.140625" customWidth="1"/>
    <col min="13311" max="13311" width="6" customWidth="1"/>
    <col min="13312" max="13312" width="54.28515625" customWidth="1"/>
    <col min="13313" max="13313" width="15.140625" customWidth="1"/>
    <col min="13314" max="13314" width="10.85546875" customWidth="1"/>
    <col min="13315" max="13315" width="11.140625" customWidth="1"/>
    <col min="13567" max="13567" width="6" customWidth="1"/>
    <col min="13568" max="13568" width="54.28515625" customWidth="1"/>
    <col min="13569" max="13569" width="15.140625" customWidth="1"/>
    <col min="13570" max="13570" width="10.85546875" customWidth="1"/>
    <col min="13571" max="13571" width="11.140625" customWidth="1"/>
    <col min="13823" max="13823" width="6" customWidth="1"/>
    <col min="13824" max="13824" width="54.28515625" customWidth="1"/>
    <col min="13825" max="13825" width="15.140625" customWidth="1"/>
    <col min="13826" max="13826" width="10.85546875" customWidth="1"/>
    <col min="13827" max="13827" width="11.140625" customWidth="1"/>
    <col min="14079" max="14079" width="6" customWidth="1"/>
    <col min="14080" max="14080" width="54.28515625" customWidth="1"/>
    <col min="14081" max="14081" width="15.140625" customWidth="1"/>
    <col min="14082" max="14082" width="10.85546875" customWidth="1"/>
    <col min="14083" max="14083" width="11.140625" customWidth="1"/>
    <col min="14335" max="14335" width="6" customWidth="1"/>
    <col min="14336" max="14336" width="54.28515625" customWidth="1"/>
    <col min="14337" max="14337" width="15.140625" customWidth="1"/>
    <col min="14338" max="14338" width="10.85546875" customWidth="1"/>
    <col min="14339" max="14339" width="11.140625" customWidth="1"/>
    <col min="14591" max="14591" width="6" customWidth="1"/>
    <col min="14592" max="14592" width="54.28515625" customWidth="1"/>
    <col min="14593" max="14593" width="15.140625" customWidth="1"/>
    <col min="14594" max="14594" width="10.85546875" customWidth="1"/>
    <col min="14595" max="14595" width="11.140625" customWidth="1"/>
    <col min="14847" max="14847" width="6" customWidth="1"/>
    <col min="14848" max="14848" width="54.28515625" customWidth="1"/>
    <col min="14849" max="14849" width="15.140625" customWidth="1"/>
    <col min="14850" max="14850" width="10.85546875" customWidth="1"/>
    <col min="14851" max="14851" width="11.140625" customWidth="1"/>
    <col min="15103" max="15103" width="6" customWidth="1"/>
    <col min="15104" max="15104" width="54.28515625" customWidth="1"/>
    <col min="15105" max="15105" width="15.140625" customWidth="1"/>
    <col min="15106" max="15106" width="10.85546875" customWidth="1"/>
    <col min="15107" max="15107" width="11.140625" customWidth="1"/>
    <col min="15359" max="15359" width="6" customWidth="1"/>
    <col min="15360" max="15360" width="54.28515625" customWidth="1"/>
    <col min="15361" max="15361" width="15.140625" customWidth="1"/>
    <col min="15362" max="15362" width="10.85546875" customWidth="1"/>
    <col min="15363" max="15363" width="11.140625" customWidth="1"/>
    <col min="15615" max="15615" width="6" customWidth="1"/>
    <col min="15616" max="15616" width="54.28515625" customWidth="1"/>
    <col min="15617" max="15617" width="15.140625" customWidth="1"/>
    <col min="15618" max="15618" width="10.85546875" customWidth="1"/>
    <col min="15619" max="15619" width="11.140625" customWidth="1"/>
    <col min="15871" max="15871" width="6" customWidth="1"/>
    <col min="15872" max="15872" width="54.28515625" customWidth="1"/>
    <col min="15873" max="15873" width="15.140625" customWidth="1"/>
    <col min="15874" max="15874" width="10.85546875" customWidth="1"/>
    <col min="15875" max="15875" width="11.140625" customWidth="1"/>
    <col min="16127" max="16127" width="6" customWidth="1"/>
    <col min="16128" max="16128" width="54.28515625" customWidth="1"/>
    <col min="16129" max="16129" width="15.140625" customWidth="1"/>
    <col min="16130" max="16130" width="10.85546875" customWidth="1"/>
    <col min="16131" max="16131" width="11.140625" customWidth="1"/>
  </cols>
  <sheetData>
    <row r="1" spans="1:5" x14ac:dyDescent="0.25">
      <c r="B1" s="30" t="s">
        <v>216</v>
      </c>
    </row>
    <row r="3" spans="1:5" x14ac:dyDescent="0.25">
      <c r="A3" s="77"/>
      <c r="B3" s="78" t="s">
        <v>89</v>
      </c>
      <c r="C3" s="77"/>
    </row>
    <row r="4" spans="1:5" x14ac:dyDescent="0.25">
      <c r="A4" s="77"/>
      <c r="B4" s="78" t="s">
        <v>213</v>
      </c>
      <c r="C4" s="77"/>
    </row>
    <row r="5" spans="1:5" x14ac:dyDescent="0.25">
      <c r="A5" s="77"/>
      <c r="B5" s="78" t="s">
        <v>245</v>
      </c>
      <c r="C5" s="77"/>
    </row>
    <row r="6" spans="1:5" x14ac:dyDescent="0.25">
      <c r="A6" s="77"/>
      <c r="B6" s="78" t="s">
        <v>222</v>
      </c>
      <c r="C6" s="77"/>
    </row>
    <row r="7" spans="1:5" x14ac:dyDescent="0.25">
      <c r="A7" s="77"/>
      <c r="B7" s="78" t="s">
        <v>248</v>
      </c>
      <c r="C7" s="77"/>
    </row>
    <row r="8" spans="1:5" ht="22.5" customHeight="1" x14ac:dyDescent="0.25">
      <c r="A8" s="77"/>
      <c r="B8" s="78" t="s">
        <v>249</v>
      </c>
      <c r="C8" s="77"/>
    </row>
    <row r="9" spans="1:5" ht="49.5" customHeight="1" x14ac:dyDescent="0.25">
      <c r="A9" s="133" t="s">
        <v>246</v>
      </c>
      <c r="B9" s="133"/>
      <c r="C9" s="133"/>
    </row>
    <row r="10" spans="1:5" x14ac:dyDescent="0.25">
      <c r="A10" s="77"/>
      <c r="B10" s="77"/>
      <c r="C10" s="77"/>
    </row>
    <row r="11" spans="1:5" x14ac:dyDescent="0.25">
      <c r="A11" s="79"/>
      <c r="B11" s="78"/>
      <c r="C11" s="35" t="s">
        <v>115</v>
      </c>
    </row>
    <row r="12" spans="1:5" x14ac:dyDescent="0.25">
      <c r="A12" s="79"/>
      <c r="B12" s="78"/>
      <c r="C12" s="71" t="s">
        <v>221</v>
      </c>
      <c r="D12" s="96" t="s">
        <v>250</v>
      </c>
      <c r="E12" s="96" t="s">
        <v>251</v>
      </c>
    </row>
    <row r="13" spans="1:5" ht="32.25" customHeight="1" x14ac:dyDescent="0.25">
      <c r="A13" s="80" t="s">
        <v>0</v>
      </c>
      <c r="B13" s="81" t="s">
        <v>32</v>
      </c>
      <c r="C13" s="43" t="s">
        <v>247</v>
      </c>
      <c r="D13" s="97" t="s">
        <v>247</v>
      </c>
      <c r="E13" s="97" t="s">
        <v>247</v>
      </c>
    </row>
    <row r="14" spans="1:5" x14ac:dyDescent="0.25">
      <c r="A14" s="82">
        <v>1</v>
      </c>
      <c r="B14" s="83">
        <v>2</v>
      </c>
      <c r="C14" s="84">
        <v>3</v>
      </c>
      <c r="D14" s="84">
        <v>3</v>
      </c>
      <c r="E14" s="103">
        <v>3</v>
      </c>
    </row>
    <row r="15" spans="1:5" x14ac:dyDescent="0.25">
      <c r="A15" s="85">
        <v>1</v>
      </c>
      <c r="B15" s="86" t="s">
        <v>49</v>
      </c>
      <c r="C15" s="87">
        <f>+C16+C17</f>
        <v>2900</v>
      </c>
      <c r="D15" s="87">
        <f t="shared" ref="D15:E15" si="0">+D16+D17</f>
        <v>0</v>
      </c>
      <c r="E15" s="87">
        <f t="shared" si="0"/>
        <v>2900</v>
      </c>
    </row>
    <row r="16" spans="1:5" x14ac:dyDescent="0.25">
      <c r="A16" s="85">
        <v>2</v>
      </c>
      <c r="B16" s="43" t="s">
        <v>55</v>
      </c>
      <c r="C16" s="88">
        <v>2900</v>
      </c>
      <c r="D16" s="98">
        <v>-2700</v>
      </c>
      <c r="E16" s="98">
        <f>+C16+D16</f>
        <v>200</v>
      </c>
    </row>
    <row r="17" spans="1:5" x14ac:dyDescent="0.25">
      <c r="A17" s="85">
        <v>3</v>
      </c>
      <c r="B17" s="53" t="s">
        <v>57</v>
      </c>
      <c r="C17" s="88"/>
      <c r="D17" s="98">
        <v>2700</v>
      </c>
      <c r="E17" s="98">
        <f>+C17+D17</f>
        <v>2700</v>
      </c>
    </row>
    <row r="18" spans="1:5" x14ac:dyDescent="0.25">
      <c r="A18" s="85">
        <v>4</v>
      </c>
      <c r="B18" s="89" t="s">
        <v>82</v>
      </c>
      <c r="C18" s="87">
        <f>+C15</f>
        <v>2900</v>
      </c>
      <c r="D18" s="87">
        <f t="shared" ref="D18:E18" si="1">+D15</f>
        <v>0</v>
      </c>
      <c r="E18" s="87">
        <f t="shared" si="1"/>
        <v>2900</v>
      </c>
    </row>
    <row r="19" spans="1:5" x14ac:dyDescent="0.25">
      <c r="A19" s="90"/>
      <c r="B19" s="91"/>
      <c r="C19" s="92"/>
    </row>
    <row r="20" spans="1:5" x14ac:dyDescent="0.25">
      <c r="A20" s="90"/>
      <c r="B20" s="93"/>
      <c r="C20" s="92"/>
    </row>
    <row r="21" spans="1:5" x14ac:dyDescent="0.25">
      <c r="A21" s="90"/>
      <c r="B21" s="91"/>
      <c r="C21" s="91"/>
    </row>
    <row r="22" spans="1:5" x14ac:dyDescent="0.25">
      <c r="C22" s="95"/>
    </row>
  </sheetData>
  <mergeCells count="1">
    <mergeCell ref="A9:C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showZeros="0" tabSelected="1" zoomScale="87" zoomScaleNormal="87" workbookViewId="0">
      <pane xSplit="2" ySplit="16" topLeftCell="C123" activePane="bottomRight" state="frozen"/>
      <selection pane="topRight" activeCell="C1" sqref="C1"/>
      <selection pane="bottomLeft" activeCell="A12" sqref="A12"/>
      <selection pane="bottomRight" activeCell="T92" sqref="T92"/>
    </sheetView>
  </sheetViews>
  <sheetFormatPr defaultRowHeight="15" x14ac:dyDescent="0.25"/>
  <cols>
    <col min="2" max="2" width="44" customWidth="1"/>
    <col min="3" max="3" width="9.85546875" bestFit="1" customWidth="1"/>
    <col min="4" max="5" width="9.28515625" bestFit="1" customWidth="1"/>
    <col min="6" max="6" width="9.85546875" bestFit="1" customWidth="1"/>
    <col min="7" max="9" width="9.140625" customWidth="1"/>
    <col min="10" max="10" width="9.28515625" bestFit="1" customWidth="1"/>
    <col min="11" max="11" width="9.85546875" bestFit="1" customWidth="1"/>
    <col min="12" max="13" width="9.28515625" bestFit="1" customWidth="1"/>
    <col min="14" max="14" width="9.85546875" bestFit="1" customWidth="1"/>
  </cols>
  <sheetData>
    <row r="1" spans="1:14" ht="15.75" x14ac:dyDescent="0.25">
      <c r="A1" s="91"/>
      <c r="B1" s="91"/>
      <c r="C1" s="91"/>
      <c r="D1" s="91"/>
      <c r="E1" s="91"/>
      <c r="F1" s="91"/>
      <c r="G1" s="91"/>
      <c r="H1" s="91"/>
      <c r="I1" s="91"/>
      <c r="J1" s="30" t="s">
        <v>217</v>
      </c>
      <c r="K1" s="91"/>
      <c r="L1" s="91"/>
      <c r="M1" s="91"/>
      <c r="N1" s="91"/>
    </row>
    <row r="2" spans="1:14" ht="15.75" x14ac:dyDescent="0.25">
      <c r="A2" s="58"/>
      <c r="B2" s="58"/>
      <c r="C2" s="91"/>
      <c r="D2" s="91"/>
      <c r="E2" s="91"/>
      <c r="F2" s="91"/>
      <c r="G2" s="91"/>
      <c r="H2" s="91"/>
      <c r="I2" s="59" t="s">
        <v>91</v>
      </c>
      <c r="J2" s="58"/>
      <c r="K2" s="91"/>
      <c r="L2" s="91"/>
      <c r="M2" s="91"/>
      <c r="N2" s="91"/>
    </row>
    <row r="3" spans="1:14" ht="15.75" x14ac:dyDescent="0.25">
      <c r="A3" s="58"/>
      <c r="B3" s="58"/>
      <c r="C3" s="91"/>
      <c r="D3" s="91"/>
      <c r="E3" s="91"/>
      <c r="F3" s="91"/>
      <c r="G3" s="91"/>
      <c r="H3" s="91"/>
      <c r="I3" s="60" t="s">
        <v>215</v>
      </c>
      <c r="J3" s="58"/>
      <c r="K3" s="91"/>
      <c r="L3" s="91"/>
      <c r="M3" s="91"/>
      <c r="N3" s="91"/>
    </row>
    <row r="4" spans="1:14" ht="15.75" x14ac:dyDescent="0.25">
      <c r="A4" s="58"/>
      <c r="B4" s="58"/>
      <c r="C4" s="91"/>
      <c r="D4" s="91"/>
      <c r="E4" s="91"/>
      <c r="F4" s="91"/>
      <c r="G4" s="91"/>
      <c r="H4" s="91"/>
      <c r="I4" s="60" t="s">
        <v>162</v>
      </c>
      <c r="J4" s="58"/>
      <c r="K4" s="91"/>
      <c r="L4" s="91"/>
      <c r="M4" s="91"/>
      <c r="N4" s="91"/>
    </row>
    <row r="5" spans="1:14" ht="15.75" x14ac:dyDescent="0.25">
      <c r="A5" s="58"/>
      <c r="B5" s="58"/>
      <c r="C5" s="91"/>
      <c r="D5" s="91"/>
      <c r="E5" s="91"/>
      <c r="F5" s="91"/>
      <c r="G5" s="91"/>
      <c r="H5" s="91"/>
      <c r="I5" s="67" t="s">
        <v>218</v>
      </c>
      <c r="J5" s="58"/>
      <c r="K5" s="91"/>
      <c r="L5" s="91"/>
      <c r="M5" s="91"/>
      <c r="N5" s="91"/>
    </row>
    <row r="6" spans="1:14" ht="15.75" x14ac:dyDescent="0.25">
      <c r="A6" s="58"/>
      <c r="B6" s="58"/>
      <c r="C6" s="91"/>
      <c r="D6" s="91"/>
      <c r="E6" s="91"/>
      <c r="F6" s="91"/>
      <c r="G6" s="91"/>
      <c r="H6" s="91"/>
      <c r="I6" s="67" t="s">
        <v>219</v>
      </c>
      <c r="J6" s="58"/>
      <c r="K6" s="91"/>
      <c r="L6" s="91"/>
      <c r="M6" s="91"/>
      <c r="N6" s="91"/>
    </row>
    <row r="7" spans="1:14" ht="15.75" x14ac:dyDescent="0.25">
      <c r="A7" s="58"/>
      <c r="B7" s="58"/>
      <c r="C7" s="91"/>
      <c r="D7" s="91"/>
      <c r="E7" s="91"/>
      <c r="F7" s="91"/>
      <c r="G7" s="91"/>
      <c r="H7" s="91"/>
      <c r="I7" s="67" t="s">
        <v>220</v>
      </c>
      <c r="J7" s="58"/>
      <c r="K7" s="91"/>
      <c r="L7" s="91"/>
      <c r="M7" s="91"/>
      <c r="N7" s="91"/>
    </row>
    <row r="8" spans="1:14" ht="15.75" x14ac:dyDescent="0.25">
      <c r="A8" s="58"/>
      <c r="B8" s="58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14" s="1" customFormat="1" ht="15.75" x14ac:dyDescent="0.25">
      <c r="A9" s="134" t="s">
        <v>163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s="1" customFormat="1" ht="15.75" x14ac:dyDescent="0.25">
      <c r="A10" s="74"/>
      <c r="B10" s="74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 s="20" customFormat="1" ht="15.75" x14ac:dyDescent="0.25">
      <c r="A11" s="45"/>
      <c r="B11" s="46"/>
      <c r="C11" s="104"/>
      <c r="D11" s="104"/>
      <c r="E11" s="104"/>
      <c r="F11" s="104"/>
      <c r="G11" s="104"/>
      <c r="H11" s="104"/>
      <c r="I11" s="104"/>
      <c r="J11" s="104"/>
      <c r="K11" s="104"/>
      <c r="L11" s="35" t="s">
        <v>115</v>
      </c>
      <c r="M11" s="104"/>
      <c r="N11" s="104"/>
    </row>
    <row r="12" spans="1:14" s="20" customFormat="1" ht="15.75" x14ac:dyDescent="0.25">
      <c r="A12" s="45"/>
      <c r="B12" s="46"/>
      <c r="C12" s="135" t="s">
        <v>221</v>
      </c>
      <c r="D12" s="135"/>
      <c r="E12" s="135"/>
      <c r="F12" s="135"/>
      <c r="G12" s="135" t="s">
        <v>250</v>
      </c>
      <c r="H12" s="135"/>
      <c r="I12" s="135"/>
      <c r="J12" s="135"/>
      <c r="K12" s="135" t="s">
        <v>251</v>
      </c>
      <c r="L12" s="135"/>
      <c r="M12" s="135"/>
      <c r="N12" s="135"/>
    </row>
    <row r="13" spans="1:14" s="1" customFormat="1" ht="15.75" x14ac:dyDescent="0.25">
      <c r="A13" s="110" t="s">
        <v>0</v>
      </c>
      <c r="B13" s="110" t="s">
        <v>128</v>
      </c>
      <c r="C13" s="110" t="s">
        <v>1</v>
      </c>
      <c r="D13" s="114" t="s">
        <v>2</v>
      </c>
      <c r="E13" s="114"/>
      <c r="F13" s="114"/>
      <c r="G13" s="110" t="s">
        <v>1</v>
      </c>
      <c r="H13" s="114" t="s">
        <v>2</v>
      </c>
      <c r="I13" s="114"/>
      <c r="J13" s="114"/>
      <c r="K13" s="110" t="s">
        <v>1</v>
      </c>
      <c r="L13" s="114" t="s">
        <v>2</v>
      </c>
      <c r="M13" s="114"/>
      <c r="N13" s="114"/>
    </row>
    <row r="14" spans="1:14" s="1" customFormat="1" ht="15.75" customHeight="1" x14ac:dyDescent="0.25">
      <c r="A14" s="110"/>
      <c r="B14" s="110"/>
      <c r="C14" s="110"/>
      <c r="D14" s="110" t="s">
        <v>33</v>
      </c>
      <c r="E14" s="110"/>
      <c r="F14" s="110" t="s">
        <v>34</v>
      </c>
      <c r="G14" s="110"/>
      <c r="H14" s="110" t="s">
        <v>33</v>
      </c>
      <c r="I14" s="110"/>
      <c r="J14" s="110" t="s">
        <v>34</v>
      </c>
      <c r="K14" s="110"/>
      <c r="L14" s="110" t="s">
        <v>33</v>
      </c>
      <c r="M14" s="110"/>
      <c r="N14" s="110" t="s">
        <v>34</v>
      </c>
    </row>
    <row r="15" spans="1:14" s="1" customFormat="1" ht="63" x14ac:dyDescent="0.25">
      <c r="A15" s="110"/>
      <c r="B15" s="110"/>
      <c r="C15" s="110"/>
      <c r="D15" s="11" t="s">
        <v>35</v>
      </c>
      <c r="E15" s="11" t="s">
        <v>36</v>
      </c>
      <c r="F15" s="110"/>
      <c r="G15" s="110"/>
      <c r="H15" s="11" t="s">
        <v>35</v>
      </c>
      <c r="I15" s="11" t="s">
        <v>36</v>
      </c>
      <c r="J15" s="110"/>
      <c r="K15" s="110"/>
      <c r="L15" s="11" t="s">
        <v>35</v>
      </c>
      <c r="M15" s="11" t="s">
        <v>36</v>
      </c>
      <c r="N15" s="110"/>
    </row>
    <row r="16" spans="1:14" s="1" customFormat="1" ht="15.75" x14ac:dyDescent="0.25">
      <c r="A16" s="72">
        <v>1</v>
      </c>
      <c r="B16" s="72">
        <v>2</v>
      </c>
      <c r="C16" s="72">
        <v>3</v>
      </c>
      <c r="D16" s="72">
        <v>4</v>
      </c>
      <c r="E16" s="72">
        <v>5</v>
      </c>
      <c r="F16" s="72">
        <v>6</v>
      </c>
      <c r="G16" s="72">
        <v>3</v>
      </c>
      <c r="H16" s="72">
        <v>4</v>
      </c>
      <c r="I16" s="72">
        <v>5</v>
      </c>
      <c r="J16" s="72">
        <v>6</v>
      </c>
      <c r="K16" s="72">
        <v>3</v>
      </c>
      <c r="L16" s="72">
        <v>4</v>
      </c>
      <c r="M16" s="72">
        <v>5</v>
      </c>
      <c r="N16" s="72">
        <v>6</v>
      </c>
    </row>
    <row r="17" spans="1:17" s="1" customFormat="1" ht="31.5" x14ac:dyDescent="0.25">
      <c r="A17" s="12">
        <v>1</v>
      </c>
      <c r="B17" s="10" t="s">
        <v>118</v>
      </c>
      <c r="C17" s="31">
        <v>1687.9</v>
      </c>
      <c r="D17" s="31">
        <v>1447.1</v>
      </c>
      <c r="E17" s="31">
        <v>136.4</v>
      </c>
      <c r="F17" s="31">
        <v>240.8</v>
      </c>
      <c r="G17" s="31">
        <v>0</v>
      </c>
      <c r="H17" s="31">
        <v>0</v>
      </c>
      <c r="I17" s="31">
        <v>0</v>
      </c>
      <c r="J17" s="31">
        <v>0</v>
      </c>
      <c r="K17" s="31">
        <v>1687.9</v>
      </c>
      <c r="L17" s="31">
        <v>1447.1</v>
      </c>
      <c r="M17" s="31">
        <v>136.4</v>
      </c>
      <c r="N17" s="31">
        <v>240.8</v>
      </c>
      <c r="P17" s="19"/>
      <c r="Q17" s="19"/>
    </row>
    <row r="18" spans="1:17" s="1" customFormat="1" ht="15.75" x14ac:dyDescent="0.25">
      <c r="A18" s="12">
        <v>2</v>
      </c>
      <c r="B18" s="72" t="s">
        <v>2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P18" s="19"/>
      <c r="Q18" s="19"/>
    </row>
    <row r="19" spans="1:17" s="1" customFormat="1" ht="15.75" x14ac:dyDescent="0.25">
      <c r="A19" s="12">
        <v>3</v>
      </c>
      <c r="B19" s="7" t="s">
        <v>3</v>
      </c>
      <c r="C19" s="31">
        <v>158.5</v>
      </c>
      <c r="D19" s="31">
        <v>0</v>
      </c>
      <c r="E19" s="31">
        <v>0</v>
      </c>
      <c r="F19" s="31">
        <v>158.5</v>
      </c>
      <c r="G19" s="31">
        <v>0</v>
      </c>
      <c r="H19" s="31">
        <v>0</v>
      </c>
      <c r="I19" s="31">
        <v>0</v>
      </c>
      <c r="J19" s="31">
        <v>0</v>
      </c>
      <c r="K19" s="31">
        <v>158.5</v>
      </c>
      <c r="L19" s="31">
        <v>0</v>
      </c>
      <c r="M19" s="31">
        <v>0</v>
      </c>
      <c r="N19" s="31">
        <v>158.5</v>
      </c>
      <c r="P19" s="19"/>
      <c r="Q19" s="19"/>
    </row>
    <row r="20" spans="1:17" s="1" customFormat="1" ht="15.75" x14ac:dyDescent="0.25">
      <c r="A20" s="12">
        <v>4</v>
      </c>
      <c r="B20" s="6" t="s">
        <v>38</v>
      </c>
      <c r="C20" s="99">
        <v>158.5</v>
      </c>
      <c r="D20" s="99">
        <v>0</v>
      </c>
      <c r="E20" s="99">
        <v>0</v>
      </c>
      <c r="F20" s="99">
        <v>158.5</v>
      </c>
      <c r="G20" s="99">
        <v>0</v>
      </c>
      <c r="H20" s="99"/>
      <c r="I20" s="99"/>
      <c r="J20" s="99"/>
      <c r="K20" s="99">
        <v>158.5</v>
      </c>
      <c r="L20" s="99">
        <v>0</v>
      </c>
      <c r="M20" s="99">
        <v>0</v>
      </c>
      <c r="N20" s="99">
        <v>158.5</v>
      </c>
      <c r="P20" s="19"/>
      <c r="Q20" s="19"/>
    </row>
    <row r="21" spans="1:17" s="1" customFormat="1" ht="15.75" x14ac:dyDescent="0.25">
      <c r="A21" s="12">
        <v>5</v>
      </c>
      <c r="B21" s="7" t="s">
        <v>4</v>
      </c>
      <c r="C21" s="31">
        <v>4.4000000000000004</v>
      </c>
      <c r="D21" s="31">
        <v>4.4000000000000004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4.4000000000000004</v>
      </c>
      <c r="L21" s="31">
        <v>4.4000000000000004</v>
      </c>
      <c r="M21" s="31">
        <v>0</v>
      </c>
      <c r="N21" s="31">
        <v>0</v>
      </c>
      <c r="P21" s="19"/>
      <c r="Q21" s="19"/>
    </row>
    <row r="22" spans="1:17" s="1" customFormat="1" ht="31.5" x14ac:dyDescent="0.25">
      <c r="A22" s="12">
        <v>6</v>
      </c>
      <c r="B22" s="6" t="s">
        <v>62</v>
      </c>
      <c r="C22" s="99">
        <v>4.4000000000000004</v>
      </c>
      <c r="D22" s="99">
        <v>4.4000000000000004</v>
      </c>
      <c r="E22" s="99">
        <v>0</v>
      </c>
      <c r="F22" s="99">
        <v>0</v>
      </c>
      <c r="G22" s="99">
        <v>0</v>
      </c>
      <c r="H22" s="99"/>
      <c r="I22" s="99"/>
      <c r="J22" s="99"/>
      <c r="K22" s="99">
        <v>4.4000000000000004</v>
      </c>
      <c r="L22" s="99">
        <v>4.4000000000000004</v>
      </c>
      <c r="M22" s="99">
        <v>0</v>
      </c>
      <c r="N22" s="99">
        <v>0</v>
      </c>
      <c r="P22" s="19"/>
      <c r="Q22" s="19"/>
    </row>
    <row r="23" spans="1:17" s="1" customFormat="1" ht="15.75" x14ac:dyDescent="0.25">
      <c r="A23" s="12">
        <v>7</v>
      </c>
      <c r="B23" s="42" t="s">
        <v>137</v>
      </c>
      <c r="C23" s="99">
        <v>0.5</v>
      </c>
      <c r="D23" s="99">
        <v>0.5</v>
      </c>
      <c r="E23" s="99">
        <v>0</v>
      </c>
      <c r="F23" s="99">
        <v>0</v>
      </c>
      <c r="G23" s="99">
        <v>0</v>
      </c>
      <c r="H23" s="99"/>
      <c r="I23" s="99"/>
      <c r="J23" s="99"/>
      <c r="K23" s="99">
        <v>0.5</v>
      </c>
      <c r="L23" s="99">
        <v>0.5</v>
      </c>
      <c r="M23" s="99">
        <v>0</v>
      </c>
      <c r="N23" s="99">
        <v>0</v>
      </c>
      <c r="P23" s="19"/>
      <c r="Q23" s="19"/>
    </row>
    <row r="24" spans="1:17" s="1" customFormat="1" ht="15.75" x14ac:dyDescent="0.25">
      <c r="A24" s="12">
        <v>8</v>
      </c>
      <c r="B24" s="3" t="s">
        <v>119</v>
      </c>
      <c r="C24" s="31">
        <v>630.6</v>
      </c>
      <c r="D24" s="31">
        <v>550.29999999999995</v>
      </c>
      <c r="E24" s="31">
        <v>136.4</v>
      </c>
      <c r="F24" s="31">
        <v>80.3</v>
      </c>
      <c r="G24" s="31">
        <v>0</v>
      </c>
      <c r="H24" s="31">
        <v>0</v>
      </c>
      <c r="I24" s="31">
        <v>0</v>
      </c>
      <c r="J24" s="31">
        <v>0</v>
      </c>
      <c r="K24" s="31">
        <v>630.6</v>
      </c>
      <c r="L24" s="31">
        <v>550.29999999999995</v>
      </c>
      <c r="M24" s="31">
        <v>136.4</v>
      </c>
      <c r="N24" s="31">
        <v>80.3</v>
      </c>
      <c r="P24" s="19"/>
      <c r="Q24" s="19"/>
    </row>
    <row r="25" spans="1:17" s="1" customFormat="1" ht="15.75" x14ac:dyDescent="0.25">
      <c r="A25" s="12">
        <v>9</v>
      </c>
      <c r="B25" s="6" t="s">
        <v>132</v>
      </c>
      <c r="C25" s="99">
        <v>82.7</v>
      </c>
      <c r="D25" s="99">
        <v>66.900000000000006</v>
      </c>
      <c r="E25" s="99">
        <v>0</v>
      </c>
      <c r="F25" s="99">
        <v>15.8</v>
      </c>
      <c r="G25" s="99">
        <v>0</v>
      </c>
      <c r="H25" s="99"/>
      <c r="I25" s="99"/>
      <c r="J25" s="99"/>
      <c r="K25" s="99">
        <v>82.7</v>
      </c>
      <c r="L25" s="99">
        <v>66.900000000000006</v>
      </c>
      <c r="M25" s="99">
        <v>0</v>
      </c>
      <c r="N25" s="99">
        <v>15.8</v>
      </c>
      <c r="P25" s="19"/>
      <c r="Q25" s="19"/>
    </row>
    <row r="26" spans="1:17" s="1" customFormat="1" ht="15.75" x14ac:dyDescent="0.25">
      <c r="A26" s="12">
        <v>10</v>
      </c>
      <c r="B26" s="42" t="s">
        <v>137</v>
      </c>
      <c r="C26" s="99">
        <v>5.7</v>
      </c>
      <c r="D26" s="99">
        <v>5.7</v>
      </c>
      <c r="E26" s="99">
        <v>0</v>
      </c>
      <c r="F26" s="99">
        <v>0</v>
      </c>
      <c r="G26" s="99">
        <v>0</v>
      </c>
      <c r="H26" s="99"/>
      <c r="I26" s="99"/>
      <c r="J26" s="99"/>
      <c r="K26" s="99">
        <v>5.7</v>
      </c>
      <c r="L26" s="99">
        <v>5.7</v>
      </c>
      <c r="M26" s="99">
        <v>0</v>
      </c>
      <c r="N26" s="99">
        <v>0</v>
      </c>
      <c r="P26" s="19"/>
      <c r="Q26" s="19"/>
    </row>
    <row r="27" spans="1:17" s="1" customFormat="1" ht="15.75" x14ac:dyDescent="0.25">
      <c r="A27" s="12">
        <v>11</v>
      </c>
      <c r="B27" s="4" t="s">
        <v>55</v>
      </c>
      <c r="C27" s="99">
        <v>482.3</v>
      </c>
      <c r="D27" s="99">
        <v>417.8</v>
      </c>
      <c r="E27" s="99">
        <v>136.4</v>
      </c>
      <c r="F27" s="99">
        <v>64.5</v>
      </c>
      <c r="G27" s="99">
        <v>0</v>
      </c>
      <c r="H27" s="99"/>
      <c r="I27" s="99"/>
      <c r="J27" s="99"/>
      <c r="K27" s="99">
        <v>482.3</v>
      </c>
      <c r="L27" s="99">
        <v>417.8</v>
      </c>
      <c r="M27" s="99">
        <v>136.4</v>
      </c>
      <c r="N27" s="99">
        <v>64.5</v>
      </c>
      <c r="P27" s="19"/>
      <c r="Q27" s="19"/>
    </row>
    <row r="28" spans="1:17" s="1" customFormat="1" ht="15.75" x14ac:dyDescent="0.25">
      <c r="A28" s="12">
        <v>12</v>
      </c>
      <c r="B28" s="42" t="s">
        <v>137</v>
      </c>
      <c r="C28" s="99">
        <v>27.3</v>
      </c>
      <c r="D28" s="99">
        <v>27.3</v>
      </c>
      <c r="E28" s="99">
        <v>0</v>
      </c>
      <c r="F28" s="99">
        <v>0</v>
      </c>
      <c r="G28" s="99">
        <v>0</v>
      </c>
      <c r="H28" s="99"/>
      <c r="I28" s="99"/>
      <c r="J28" s="99"/>
      <c r="K28" s="99">
        <v>27.3</v>
      </c>
      <c r="L28" s="99">
        <v>27.3</v>
      </c>
      <c r="M28" s="99">
        <v>0</v>
      </c>
      <c r="N28" s="99">
        <v>0</v>
      </c>
      <c r="P28" s="19"/>
      <c r="Q28" s="19"/>
    </row>
    <row r="29" spans="1:17" s="1" customFormat="1" ht="15.75" x14ac:dyDescent="0.25">
      <c r="A29" s="12">
        <v>13</v>
      </c>
      <c r="B29" s="4" t="s">
        <v>69</v>
      </c>
      <c r="C29" s="99">
        <v>65.599999999999994</v>
      </c>
      <c r="D29" s="99">
        <v>65.599999999999994</v>
      </c>
      <c r="E29" s="99">
        <v>0</v>
      </c>
      <c r="F29" s="99">
        <v>0</v>
      </c>
      <c r="G29" s="99">
        <v>0</v>
      </c>
      <c r="H29" s="99"/>
      <c r="I29" s="99"/>
      <c r="J29" s="99"/>
      <c r="K29" s="99">
        <v>65.599999999999994</v>
      </c>
      <c r="L29" s="99">
        <v>65.599999999999994</v>
      </c>
      <c r="M29" s="99">
        <v>0</v>
      </c>
      <c r="N29" s="99">
        <v>0</v>
      </c>
      <c r="P29" s="19"/>
      <c r="Q29" s="19"/>
    </row>
    <row r="30" spans="1:17" s="1" customFormat="1" ht="15.75" x14ac:dyDescent="0.25">
      <c r="A30" s="12">
        <v>14</v>
      </c>
      <c r="B30" s="42" t="s">
        <v>137</v>
      </c>
      <c r="C30" s="99">
        <v>2.4</v>
      </c>
      <c r="D30" s="99">
        <v>2.4</v>
      </c>
      <c r="E30" s="99">
        <v>0</v>
      </c>
      <c r="F30" s="99">
        <v>0</v>
      </c>
      <c r="G30" s="99">
        <v>0</v>
      </c>
      <c r="H30" s="99"/>
      <c r="I30" s="99"/>
      <c r="J30" s="99"/>
      <c r="K30" s="99">
        <v>2.4</v>
      </c>
      <c r="L30" s="99">
        <v>2.4</v>
      </c>
      <c r="M30" s="99">
        <v>0</v>
      </c>
      <c r="N30" s="99">
        <v>0</v>
      </c>
      <c r="P30" s="19"/>
      <c r="Q30" s="19"/>
    </row>
    <row r="31" spans="1:17" s="1" customFormat="1" ht="15.75" x14ac:dyDescent="0.25">
      <c r="A31" s="12">
        <v>15</v>
      </c>
      <c r="B31" s="3" t="s">
        <v>6</v>
      </c>
      <c r="C31" s="31">
        <v>894.4</v>
      </c>
      <c r="D31" s="31">
        <v>892.4</v>
      </c>
      <c r="E31" s="31">
        <v>0</v>
      </c>
      <c r="F31" s="31">
        <v>2</v>
      </c>
      <c r="G31" s="31">
        <v>0</v>
      </c>
      <c r="H31" s="31">
        <v>0</v>
      </c>
      <c r="I31" s="31">
        <v>0</v>
      </c>
      <c r="J31" s="31">
        <v>0</v>
      </c>
      <c r="K31" s="31">
        <v>894.4</v>
      </c>
      <c r="L31" s="31">
        <v>892.4</v>
      </c>
      <c r="M31" s="31">
        <v>0</v>
      </c>
      <c r="N31" s="31">
        <v>2</v>
      </c>
      <c r="P31" s="19"/>
      <c r="Q31" s="19"/>
    </row>
    <row r="32" spans="1:17" s="1" customFormat="1" ht="15.75" x14ac:dyDescent="0.25">
      <c r="A32" s="12">
        <v>16</v>
      </c>
      <c r="B32" s="4" t="s">
        <v>72</v>
      </c>
      <c r="C32" s="99">
        <v>891.4</v>
      </c>
      <c r="D32" s="99">
        <v>889.4</v>
      </c>
      <c r="E32" s="99">
        <v>0</v>
      </c>
      <c r="F32" s="99">
        <v>2</v>
      </c>
      <c r="G32" s="99">
        <v>0</v>
      </c>
      <c r="H32" s="99"/>
      <c r="I32" s="99"/>
      <c r="J32" s="99"/>
      <c r="K32" s="99">
        <v>891.4</v>
      </c>
      <c r="L32" s="99">
        <v>889.4</v>
      </c>
      <c r="M32" s="99">
        <v>0</v>
      </c>
      <c r="N32" s="99">
        <v>2</v>
      </c>
      <c r="P32" s="19"/>
      <c r="Q32" s="19"/>
    </row>
    <row r="33" spans="1:17" s="1" customFormat="1" ht="15.75" x14ac:dyDescent="0.25">
      <c r="A33" s="12">
        <v>17</v>
      </c>
      <c r="B33" s="42" t="s">
        <v>137</v>
      </c>
      <c r="C33" s="99">
        <v>24.5</v>
      </c>
      <c r="D33" s="99">
        <v>24.5</v>
      </c>
      <c r="E33" s="99">
        <v>0</v>
      </c>
      <c r="F33" s="99">
        <v>0</v>
      </c>
      <c r="G33" s="99">
        <v>0</v>
      </c>
      <c r="H33" s="99"/>
      <c r="I33" s="99"/>
      <c r="J33" s="99"/>
      <c r="K33" s="99">
        <v>24.5</v>
      </c>
      <c r="L33" s="99">
        <v>24.5</v>
      </c>
      <c r="M33" s="99">
        <v>0</v>
      </c>
      <c r="N33" s="99">
        <v>0</v>
      </c>
      <c r="P33" s="19"/>
      <c r="Q33" s="19"/>
    </row>
    <row r="34" spans="1:17" s="1" customFormat="1" ht="15.75" x14ac:dyDescent="0.25">
      <c r="A34" s="12">
        <v>18</v>
      </c>
      <c r="B34" s="4" t="s">
        <v>78</v>
      </c>
      <c r="C34" s="99">
        <v>3</v>
      </c>
      <c r="D34" s="99">
        <v>3</v>
      </c>
      <c r="E34" s="99">
        <v>0</v>
      </c>
      <c r="F34" s="99">
        <v>0</v>
      </c>
      <c r="G34" s="99">
        <v>0</v>
      </c>
      <c r="H34" s="99"/>
      <c r="I34" s="99"/>
      <c r="J34" s="99"/>
      <c r="K34" s="99">
        <v>3</v>
      </c>
      <c r="L34" s="99">
        <v>3</v>
      </c>
      <c r="M34" s="99">
        <v>0</v>
      </c>
      <c r="N34" s="99">
        <v>0</v>
      </c>
      <c r="P34" s="19"/>
      <c r="Q34" s="19"/>
    </row>
    <row r="35" spans="1:17" s="1" customFormat="1" ht="31.5" x14ac:dyDescent="0.25">
      <c r="A35" s="12">
        <v>19</v>
      </c>
      <c r="B35" s="10" t="s">
        <v>120</v>
      </c>
      <c r="C35" s="31">
        <v>4961.8</v>
      </c>
      <c r="D35" s="31">
        <v>2876.6</v>
      </c>
      <c r="E35" s="31">
        <v>206.5</v>
      </c>
      <c r="F35" s="31">
        <v>2085.1999999999998</v>
      </c>
      <c r="G35" s="31">
        <v>139.1</v>
      </c>
      <c r="H35" s="31">
        <v>139.1</v>
      </c>
      <c r="I35" s="31">
        <v>0</v>
      </c>
      <c r="J35" s="31">
        <v>0</v>
      </c>
      <c r="K35" s="31">
        <v>5100.8999999999996</v>
      </c>
      <c r="L35" s="31">
        <v>3015.7</v>
      </c>
      <c r="M35" s="31">
        <v>206.5</v>
      </c>
      <c r="N35" s="31">
        <v>2085.1999999999998</v>
      </c>
      <c r="P35" s="19"/>
      <c r="Q35" s="19"/>
    </row>
    <row r="36" spans="1:17" s="1" customFormat="1" ht="15.75" x14ac:dyDescent="0.25">
      <c r="A36" s="12">
        <v>20</v>
      </c>
      <c r="B36" s="72" t="s">
        <v>2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P36" s="19"/>
      <c r="Q36" s="19"/>
    </row>
    <row r="37" spans="1:17" s="1" customFormat="1" ht="47.25" x14ac:dyDescent="0.25">
      <c r="A37" s="12">
        <v>21</v>
      </c>
      <c r="B37" s="10" t="s">
        <v>121</v>
      </c>
      <c r="C37" s="31">
        <v>382</v>
      </c>
      <c r="D37" s="31">
        <v>364.4</v>
      </c>
      <c r="E37" s="31">
        <v>0</v>
      </c>
      <c r="F37" s="31">
        <v>17.600000000000001</v>
      </c>
      <c r="G37" s="31">
        <v>0</v>
      </c>
      <c r="H37" s="31">
        <v>0</v>
      </c>
      <c r="I37" s="31">
        <v>0</v>
      </c>
      <c r="J37" s="31">
        <v>0</v>
      </c>
      <c r="K37" s="31">
        <v>382</v>
      </c>
      <c r="L37" s="31">
        <v>364.4</v>
      </c>
      <c r="M37" s="31">
        <v>0</v>
      </c>
      <c r="N37" s="31">
        <v>17.600000000000001</v>
      </c>
      <c r="P37" s="19"/>
      <c r="Q37" s="19"/>
    </row>
    <row r="38" spans="1:17" s="1" customFormat="1" ht="15.75" x14ac:dyDescent="0.25">
      <c r="A38" s="12">
        <v>22</v>
      </c>
      <c r="B38" s="7" t="s">
        <v>60</v>
      </c>
      <c r="C38" s="31">
        <v>17.600000000000001</v>
      </c>
      <c r="D38" s="31">
        <v>0</v>
      </c>
      <c r="E38" s="31">
        <v>0</v>
      </c>
      <c r="F38" s="31">
        <v>17.600000000000001</v>
      </c>
      <c r="G38" s="31">
        <v>0</v>
      </c>
      <c r="H38" s="31">
        <v>0</v>
      </c>
      <c r="I38" s="31">
        <v>0</v>
      </c>
      <c r="J38" s="31">
        <v>0</v>
      </c>
      <c r="K38" s="31">
        <v>17.600000000000001</v>
      </c>
      <c r="L38" s="31">
        <v>0</v>
      </c>
      <c r="M38" s="31">
        <v>0</v>
      </c>
      <c r="N38" s="31">
        <v>17.600000000000001</v>
      </c>
      <c r="P38" s="19"/>
      <c r="Q38" s="19"/>
    </row>
    <row r="39" spans="1:17" s="1" customFormat="1" ht="15.75" x14ac:dyDescent="0.25">
      <c r="A39" s="12">
        <v>23</v>
      </c>
      <c r="B39" s="4" t="s">
        <v>61</v>
      </c>
      <c r="C39" s="99">
        <v>17.600000000000001</v>
      </c>
      <c r="D39" s="99">
        <v>0</v>
      </c>
      <c r="E39" s="99">
        <v>0</v>
      </c>
      <c r="F39" s="99">
        <v>17.600000000000001</v>
      </c>
      <c r="G39" s="99">
        <v>0</v>
      </c>
      <c r="H39" s="99"/>
      <c r="I39" s="99"/>
      <c r="J39" s="99"/>
      <c r="K39" s="99">
        <v>17.600000000000001</v>
      </c>
      <c r="L39" s="99">
        <v>0</v>
      </c>
      <c r="M39" s="99">
        <v>0</v>
      </c>
      <c r="N39" s="99">
        <v>17.600000000000001</v>
      </c>
      <c r="P39" s="19"/>
      <c r="Q39" s="19"/>
    </row>
    <row r="40" spans="1:17" s="1" customFormat="1" ht="15.75" x14ac:dyDescent="0.25">
      <c r="A40" s="12">
        <v>24</v>
      </c>
      <c r="B40" s="7" t="s">
        <v>4</v>
      </c>
      <c r="C40" s="31">
        <v>364.4</v>
      </c>
      <c r="D40" s="31">
        <v>364.4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364.4</v>
      </c>
      <c r="L40" s="31">
        <v>364.4</v>
      </c>
      <c r="M40" s="31">
        <v>0</v>
      </c>
      <c r="N40" s="31">
        <v>0</v>
      </c>
      <c r="P40" s="19"/>
      <c r="Q40" s="19"/>
    </row>
    <row r="41" spans="1:17" s="1" customFormat="1" ht="15.75" x14ac:dyDescent="0.25">
      <c r="A41" s="12">
        <v>25</v>
      </c>
      <c r="B41" s="4" t="s">
        <v>61</v>
      </c>
      <c r="C41" s="99">
        <v>364.4</v>
      </c>
      <c r="D41" s="99">
        <v>364.4</v>
      </c>
      <c r="E41" s="99">
        <v>0</v>
      </c>
      <c r="F41" s="99">
        <v>0</v>
      </c>
      <c r="G41" s="99">
        <v>0</v>
      </c>
      <c r="H41" s="99"/>
      <c r="I41" s="99"/>
      <c r="J41" s="99"/>
      <c r="K41" s="99">
        <v>364.4</v>
      </c>
      <c r="L41" s="99">
        <v>364.4</v>
      </c>
      <c r="M41" s="99">
        <v>0</v>
      </c>
      <c r="N41" s="99">
        <v>0</v>
      </c>
      <c r="P41" s="19"/>
      <c r="Q41" s="19"/>
    </row>
    <row r="42" spans="1:17" s="1" customFormat="1" ht="47.25" x14ac:dyDescent="0.25">
      <c r="A42" s="12">
        <v>26</v>
      </c>
      <c r="B42" s="7" t="s">
        <v>124</v>
      </c>
      <c r="C42" s="31">
        <v>34.799999999999997</v>
      </c>
      <c r="D42" s="31">
        <v>34.799999999999997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34.799999999999997</v>
      </c>
      <c r="L42" s="31">
        <v>34.799999999999997</v>
      </c>
      <c r="M42" s="31">
        <v>0</v>
      </c>
      <c r="N42" s="31">
        <v>0</v>
      </c>
      <c r="P42" s="19"/>
      <c r="Q42" s="19"/>
    </row>
    <row r="43" spans="1:17" s="1" customFormat="1" ht="15.75" x14ac:dyDescent="0.25">
      <c r="A43" s="12">
        <v>27</v>
      </c>
      <c r="B43" s="7" t="s">
        <v>6</v>
      </c>
      <c r="C43" s="31">
        <v>34.799999999999997</v>
      </c>
      <c r="D43" s="31">
        <v>34.799999999999997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34.799999999999997</v>
      </c>
      <c r="L43" s="31">
        <v>34.799999999999997</v>
      </c>
      <c r="M43" s="31">
        <v>0</v>
      </c>
      <c r="N43" s="31">
        <v>0</v>
      </c>
      <c r="P43" s="19"/>
      <c r="Q43" s="19"/>
    </row>
    <row r="44" spans="1:17" s="1" customFormat="1" ht="15.75" x14ac:dyDescent="0.25">
      <c r="A44" s="12">
        <v>28</v>
      </c>
      <c r="B44" s="6" t="s">
        <v>78</v>
      </c>
      <c r="C44" s="99">
        <v>34.799999999999997</v>
      </c>
      <c r="D44" s="99">
        <v>34.799999999999997</v>
      </c>
      <c r="E44" s="99">
        <v>0</v>
      </c>
      <c r="F44" s="99">
        <v>0</v>
      </c>
      <c r="G44" s="99">
        <v>0</v>
      </c>
      <c r="H44" s="99"/>
      <c r="I44" s="99"/>
      <c r="J44" s="99"/>
      <c r="K44" s="99">
        <v>34.799999999999997</v>
      </c>
      <c r="L44" s="99">
        <v>34.799999999999997</v>
      </c>
      <c r="M44" s="99">
        <v>0</v>
      </c>
      <c r="N44" s="99">
        <v>0</v>
      </c>
      <c r="P44" s="19"/>
      <c r="Q44" s="19"/>
    </row>
    <row r="45" spans="1:17" s="1" customFormat="1" ht="63" x14ac:dyDescent="0.25">
      <c r="A45" s="12">
        <v>29</v>
      </c>
      <c r="B45" s="10" t="s">
        <v>122</v>
      </c>
      <c r="C45" s="31">
        <v>1235.5</v>
      </c>
      <c r="D45" s="31">
        <v>1235.5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1235.5</v>
      </c>
      <c r="L45" s="31">
        <v>1235.5</v>
      </c>
      <c r="M45" s="31">
        <v>0</v>
      </c>
      <c r="N45" s="31">
        <v>0</v>
      </c>
      <c r="P45" s="19"/>
      <c r="Q45" s="19"/>
    </row>
    <row r="46" spans="1:17" s="1" customFormat="1" ht="15.75" x14ac:dyDescent="0.25">
      <c r="A46" s="12">
        <v>30</v>
      </c>
      <c r="B46" s="73" t="s">
        <v>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P46" s="19"/>
      <c r="Q46" s="19"/>
    </row>
    <row r="47" spans="1:17" s="1" customFormat="1" ht="15.75" x14ac:dyDescent="0.25">
      <c r="A47" s="12">
        <v>31</v>
      </c>
      <c r="B47" s="33" t="s">
        <v>49</v>
      </c>
      <c r="C47" s="31">
        <v>720.6</v>
      </c>
      <c r="D47" s="31">
        <v>720.6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720.6</v>
      </c>
      <c r="L47" s="31">
        <v>720.6</v>
      </c>
      <c r="M47" s="31">
        <v>0</v>
      </c>
      <c r="N47" s="31">
        <v>0</v>
      </c>
      <c r="P47" s="19"/>
      <c r="Q47" s="19"/>
    </row>
    <row r="48" spans="1:17" s="1" customFormat="1" ht="15.75" x14ac:dyDescent="0.25">
      <c r="A48" s="12">
        <v>32</v>
      </c>
      <c r="B48" s="11" t="s">
        <v>61</v>
      </c>
      <c r="C48" s="99">
        <v>720.6</v>
      </c>
      <c r="D48" s="99">
        <v>720.6</v>
      </c>
      <c r="E48" s="99">
        <v>0</v>
      </c>
      <c r="F48" s="99">
        <v>0</v>
      </c>
      <c r="G48" s="99">
        <v>0</v>
      </c>
      <c r="H48" s="99"/>
      <c r="I48" s="99"/>
      <c r="J48" s="99"/>
      <c r="K48" s="99">
        <v>720.6</v>
      </c>
      <c r="L48" s="99">
        <v>720.6</v>
      </c>
      <c r="M48" s="99">
        <v>0</v>
      </c>
      <c r="N48" s="99">
        <v>0</v>
      </c>
      <c r="P48" s="19"/>
      <c r="Q48" s="19"/>
    </row>
    <row r="49" spans="1:17" s="1" customFormat="1" ht="15.75" x14ac:dyDescent="0.25">
      <c r="A49" s="12">
        <v>33</v>
      </c>
      <c r="B49" s="7" t="s">
        <v>4</v>
      </c>
      <c r="C49" s="31">
        <v>514.9</v>
      </c>
      <c r="D49" s="31">
        <v>514.9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514.9</v>
      </c>
      <c r="L49" s="31">
        <v>514.9</v>
      </c>
      <c r="M49" s="31">
        <v>0</v>
      </c>
      <c r="N49" s="31">
        <v>0</v>
      </c>
      <c r="P49" s="19"/>
      <c r="Q49" s="19"/>
    </row>
    <row r="50" spans="1:17" s="1" customFormat="1" ht="15.75" x14ac:dyDescent="0.25">
      <c r="A50" s="12">
        <v>34</v>
      </c>
      <c r="B50" s="11" t="s">
        <v>61</v>
      </c>
      <c r="C50" s="99">
        <v>514.9</v>
      </c>
      <c r="D50" s="99">
        <v>514.9</v>
      </c>
      <c r="E50" s="99">
        <v>0</v>
      </c>
      <c r="F50" s="99">
        <v>0</v>
      </c>
      <c r="G50" s="99">
        <v>0</v>
      </c>
      <c r="H50" s="99"/>
      <c r="I50" s="99"/>
      <c r="J50" s="99"/>
      <c r="K50" s="99">
        <v>514.9</v>
      </c>
      <c r="L50" s="99">
        <v>514.9</v>
      </c>
      <c r="M50" s="99">
        <v>0</v>
      </c>
      <c r="N50" s="99">
        <v>0</v>
      </c>
      <c r="P50" s="19"/>
      <c r="Q50" s="19"/>
    </row>
    <row r="51" spans="1:17" s="1" customFormat="1" ht="15.75" x14ac:dyDescent="0.25">
      <c r="A51" s="12">
        <v>35</v>
      </c>
      <c r="B51" s="42" t="s">
        <v>137</v>
      </c>
      <c r="C51" s="99">
        <v>364.6</v>
      </c>
      <c r="D51" s="99">
        <v>364.6</v>
      </c>
      <c r="E51" s="99">
        <v>0</v>
      </c>
      <c r="F51" s="99">
        <v>0</v>
      </c>
      <c r="G51" s="99">
        <v>0</v>
      </c>
      <c r="H51" s="99"/>
      <c r="I51" s="99"/>
      <c r="J51" s="99"/>
      <c r="K51" s="99">
        <v>364.6</v>
      </c>
      <c r="L51" s="99">
        <v>364.6</v>
      </c>
      <c r="M51" s="99">
        <v>0</v>
      </c>
      <c r="N51" s="99">
        <v>0</v>
      </c>
      <c r="P51" s="19"/>
      <c r="Q51" s="19"/>
    </row>
    <row r="52" spans="1:17" s="1" customFormat="1" ht="63" x14ac:dyDescent="0.25">
      <c r="A52" s="12">
        <v>36</v>
      </c>
      <c r="B52" s="10" t="s">
        <v>188</v>
      </c>
      <c r="C52" s="31">
        <v>761.9</v>
      </c>
      <c r="D52" s="31">
        <v>694.3</v>
      </c>
      <c r="E52" s="31">
        <v>0</v>
      </c>
      <c r="F52" s="31">
        <v>67.599999999999994</v>
      </c>
      <c r="G52" s="31">
        <v>139.1</v>
      </c>
      <c r="H52" s="31">
        <v>139.1</v>
      </c>
      <c r="I52" s="31">
        <v>0</v>
      </c>
      <c r="J52" s="31">
        <v>0</v>
      </c>
      <c r="K52" s="31">
        <v>901</v>
      </c>
      <c r="L52" s="31">
        <v>833.4</v>
      </c>
      <c r="M52" s="31">
        <v>0</v>
      </c>
      <c r="N52" s="31">
        <v>67.599999999999994</v>
      </c>
      <c r="P52" s="19"/>
      <c r="Q52" s="19"/>
    </row>
    <row r="53" spans="1:17" s="1" customFormat="1" ht="15.75" x14ac:dyDescent="0.25">
      <c r="A53" s="12">
        <v>37</v>
      </c>
      <c r="B53" s="73" t="s">
        <v>2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P53" s="19"/>
      <c r="Q53" s="19"/>
    </row>
    <row r="54" spans="1:17" s="1" customFormat="1" ht="15.75" x14ac:dyDescent="0.25">
      <c r="A54" s="12">
        <v>38</v>
      </c>
      <c r="B54" s="7" t="s">
        <v>4</v>
      </c>
      <c r="C54" s="31">
        <v>761.9</v>
      </c>
      <c r="D54" s="31">
        <v>694.3</v>
      </c>
      <c r="E54" s="31">
        <v>0</v>
      </c>
      <c r="F54" s="31">
        <v>67.599999999999994</v>
      </c>
      <c r="G54" s="31">
        <v>139.1</v>
      </c>
      <c r="H54" s="31">
        <v>139.1</v>
      </c>
      <c r="I54" s="31">
        <v>0</v>
      </c>
      <c r="J54" s="31">
        <v>0</v>
      </c>
      <c r="K54" s="31">
        <v>901</v>
      </c>
      <c r="L54" s="31">
        <v>833.4</v>
      </c>
      <c r="M54" s="31">
        <v>0</v>
      </c>
      <c r="N54" s="31">
        <v>67.599999999999994</v>
      </c>
      <c r="P54" s="19"/>
      <c r="Q54" s="19"/>
    </row>
    <row r="55" spans="1:17" s="1" customFormat="1" ht="46.5" customHeight="1" x14ac:dyDescent="0.25">
      <c r="A55" s="12">
        <v>39</v>
      </c>
      <c r="B55" s="11" t="s">
        <v>88</v>
      </c>
      <c r="C55" s="99">
        <v>761.9</v>
      </c>
      <c r="D55" s="99">
        <v>694.3</v>
      </c>
      <c r="E55" s="99">
        <v>0</v>
      </c>
      <c r="F55" s="99">
        <v>67.599999999999994</v>
      </c>
      <c r="G55" s="99">
        <v>139.1</v>
      </c>
      <c r="H55" s="99">
        <v>139.1</v>
      </c>
      <c r="I55" s="99"/>
      <c r="J55" s="99"/>
      <c r="K55" s="99">
        <v>901</v>
      </c>
      <c r="L55" s="99">
        <v>833.4</v>
      </c>
      <c r="M55" s="99">
        <v>0</v>
      </c>
      <c r="N55" s="99">
        <v>67.599999999999994</v>
      </c>
      <c r="P55" s="19"/>
      <c r="Q55" s="19"/>
    </row>
    <row r="56" spans="1:17" s="1" customFormat="1" ht="69.75" customHeight="1" x14ac:dyDescent="0.25">
      <c r="A56" s="12">
        <v>40</v>
      </c>
      <c r="B56" s="7" t="s">
        <v>189</v>
      </c>
      <c r="C56" s="31">
        <v>10.199999999999999</v>
      </c>
      <c r="D56" s="31">
        <v>10.199999999999999</v>
      </c>
      <c r="E56" s="31">
        <v>10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10.199999999999999</v>
      </c>
      <c r="L56" s="31">
        <v>10.199999999999999</v>
      </c>
      <c r="M56" s="31">
        <v>10</v>
      </c>
      <c r="N56" s="31">
        <v>0</v>
      </c>
      <c r="P56" s="19"/>
      <c r="Q56" s="19"/>
    </row>
    <row r="57" spans="1:17" s="1" customFormat="1" ht="15.75" x14ac:dyDescent="0.25">
      <c r="A57" s="12">
        <v>41</v>
      </c>
      <c r="B57" s="7" t="s">
        <v>3</v>
      </c>
      <c r="C57" s="31">
        <v>10.199999999999999</v>
      </c>
      <c r="D57" s="31">
        <v>10.199999999999999</v>
      </c>
      <c r="E57" s="31">
        <v>10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10.199999999999999</v>
      </c>
      <c r="L57" s="31">
        <v>10.199999999999999</v>
      </c>
      <c r="M57" s="31">
        <v>10</v>
      </c>
      <c r="N57" s="31">
        <v>0</v>
      </c>
      <c r="P57" s="19"/>
      <c r="Q57" s="19"/>
    </row>
    <row r="58" spans="1:17" s="1" customFormat="1" ht="15.75" x14ac:dyDescent="0.25">
      <c r="A58" s="12">
        <v>42</v>
      </c>
      <c r="B58" s="6" t="s">
        <v>38</v>
      </c>
      <c r="C58" s="99">
        <v>10.199999999999999</v>
      </c>
      <c r="D58" s="99">
        <v>10.199999999999999</v>
      </c>
      <c r="E58" s="99">
        <v>10</v>
      </c>
      <c r="F58" s="99">
        <v>0</v>
      </c>
      <c r="G58" s="99">
        <v>0</v>
      </c>
      <c r="H58" s="99"/>
      <c r="I58" s="99"/>
      <c r="J58" s="99"/>
      <c r="K58" s="99">
        <v>10.199999999999999</v>
      </c>
      <c r="L58" s="99">
        <v>10.199999999999999</v>
      </c>
      <c r="M58" s="99">
        <v>10</v>
      </c>
      <c r="N58" s="99">
        <v>0</v>
      </c>
      <c r="P58" s="19"/>
      <c r="Q58" s="19"/>
    </row>
    <row r="59" spans="1:17" s="1" customFormat="1" ht="63" x14ac:dyDescent="0.25">
      <c r="A59" s="12">
        <v>43</v>
      </c>
      <c r="B59" s="3" t="s">
        <v>146</v>
      </c>
      <c r="C59" s="31">
        <v>23.3</v>
      </c>
      <c r="D59" s="31">
        <v>23.3</v>
      </c>
      <c r="E59" s="31">
        <v>11.9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23.3</v>
      </c>
      <c r="L59" s="31">
        <v>23.3</v>
      </c>
      <c r="M59" s="31">
        <v>11.9</v>
      </c>
      <c r="N59" s="31">
        <v>0</v>
      </c>
      <c r="P59" s="19"/>
      <c r="Q59" s="19"/>
    </row>
    <row r="60" spans="1:17" s="1" customFormat="1" ht="15.75" x14ac:dyDescent="0.25">
      <c r="A60" s="12">
        <v>44</v>
      </c>
      <c r="B60" s="7" t="s">
        <v>3</v>
      </c>
      <c r="C60" s="31">
        <v>12.1</v>
      </c>
      <c r="D60" s="31">
        <v>12.1</v>
      </c>
      <c r="E60" s="31">
        <v>11.9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12.1</v>
      </c>
      <c r="L60" s="31">
        <v>12.1</v>
      </c>
      <c r="M60" s="31">
        <v>11.9</v>
      </c>
      <c r="N60" s="31">
        <v>0</v>
      </c>
      <c r="P60" s="19"/>
      <c r="Q60" s="19"/>
    </row>
    <row r="61" spans="1:17" s="1" customFormat="1" ht="15.75" x14ac:dyDescent="0.25">
      <c r="A61" s="12">
        <v>45</v>
      </c>
      <c r="B61" s="6" t="s">
        <v>38</v>
      </c>
      <c r="C61" s="99">
        <v>12.1</v>
      </c>
      <c r="D61" s="99">
        <v>12.1</v>
      </c>
      <c r="E61" s="99">
        <v>11.9</v>
      </c>
      <c r="F61" s="99">
        <v>0</v>
      </c>
      <c r="G61" s="99">
        <v>0</v>
      </c>
      <c r="H61" s="99"/>
      <c r="I61" s="99"/>
      <c r="J61" s="99"/>
      <c r="K61" s="99">
        <v>12.1</v>
      </c>
      <c r="L61" s="99">
        <v>12.1</v>
      </c>
      <c r="M61" s="99">
        <v>11.9</v>
      </c>
      <c r="N61" s="99">
        <v>0</v>
      </c>
      <c r="P61" s="19"/>
      <c r="Q61" s="19"/>
    </row>
    <row r="62" spans="1:17" s="1" customFormat="1" ht="15.75" x14ac:dyDescent="0.25">
      <c r="A62" s="12">
        <v>46</v>
      </c>
      <c r="B62" s="3" t="s">
        <v>119</v>
      </c>
      <c r="C62" s="31">
        <v>11.2</v>
      </c>
      <c r="D62" s="31">
        <v>11.2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11.2</v>
      </c>
      <c r="L62" s="31">
        <v>11.2</v>
      </c>
      <c r="M62" s="31">
        <v>0</v>
      </c>
      <c r="N62" s="31">
        <v>0</v>
      </c>
      <c r="P62" s="19"/>
      <c r="Q62" s="19"/>
    </row>
    <row r="63" spans="1:17" s="1" customFormat="1" ht="15.75" x14ac:dyDescent="0.25">
      <c r="A63" s="12">
        <v>47</v>
      </c>
      <c r="B63" s="6" t="s">
        <v>132</v>
      </c>
      <c r="C63" s="99">
        <v>11.2</v>
      </c>
      <c r="D63" s="99">
        <v>11.2</v>
      </c>
      <c r="E63" s="99">
        <v>0</v>
      </c>
      <c r="F63" s="99">
        <v>0</v>
      </c>
      <c r="G63" s="99">
        <v>0</v>
      </c>
      <c r="H63" s="99"/>
      <c r="I63" s="99"/>
      <c r="J63" s="99"/>
      <c r="K63" s="99">
        <v>11.2</v>
      </c>
      <c r="L63" s="99">
        <v>11.2</v>
      </c>
      <c r="M63" s="99">
        <v>0</v>
      </c>
      <c r="N63" s="99">
        <v>0</v>
      </c>
      <c r="P63" s="19"/>
      <c r="Q63" s="19"/>
    </row>
    <row r="64" spans="1:17" s="1" customFormat="1" ht="31.5" x14ac:dyDescent="0.25">
      <c r="A64" s="12">
        <v>48</v>
      </c>
      <c r="B64" s="10" t="s">
        <v>190</v>
      </c>
      <c r="C64" s="31">
        <v>936.1</v>
      </c>
      <c r="D64" s="31">
        <v>10</v>
      </c>
      <c r="E64" s="31">
        <v>0</v>
      </c>
      <c r="F64" s="31">
        <v>926.1</v>
      </c>
      <c r="G64" s="31">
        <v>0</v>
      </c>
      <c r="H64" s="31">
        <v>0</v>
      </c>
      <c r="I64" s="31">
        <v>0</v>
      </c>
      <c r="J64" s="31">
        <v>0</v>
      </c>
      <c r="K64" s="31">
        <v>936.1</v>
      </c>
      <c r="L64" s="31">
        <v>10</v>
      </c>
      <c r="M64" s="31">
        <v>0</v>
      </c>
      <c r="N64" s="31">
        <v>926.1</v>
      </c>
      <c r="P64" s="19"/>
      <c r="Q64" s="19"/>
    </row>
    <row r="65" spans="1:17" s="1" customFormat="1" ht="15.75" x14ac:dyDescent="0.25">
      <c r="A65" s="12">
        <v>49</v>
      </c>
      <c r="B65" s="73" t="s">
        <v>2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P65" s="19"/>
      <c r="Q65" s="19"/>
    </row>
    <row r="66" spans="1:17" s="1" customFormat="1" ht="15.75" x14ac:dyDescent="0.25">
      <c r="A66" s="12">
        <v>50</v>
      </c>
      <c r="B66" s="33" t="s">
        <v>49</v>
      </c>
      <c r="C66" s="31">
        <v>480.6</v>
      </c>
      <c r="D66" s="31">
        <v>0</v>
      </c>
      <c r="E66" s="31">
        <v>0</v>
      </c>
      <c r="F66" s="31">
        <v>480.6</v>
      </c>
      <c r="G66" s="31">
        <v>0</v>
      </c>
      <c r="H66" s="31">
        <v>0</v>
      </c>
      <c r="I66" s="31">
        <v>0</v>
      </c>
      <c r="J66" s="31">
        <v>0</v>
      </c>
      <c r="K66" s="31">
        <v>480.6</v>
      </c>
      <c r="L66" s="31">
        <v>0</v>
      </c>
      <c r="M66" s="31">
        <v>0</v>
      </c>
      <c r="N66" s="31">
        <v>480.6</v>
      </c>
      <c r="P66" s="19"/>
      <c r="Q66" s="19"/>
    </row>
    <row r="67" spans="1:17" s="1" customFormat="1" ht="31.5" x14ac:dyDescent="0.25">
      <c r="A67" s="12">
        <v>51</v>
      </c>
      <c r="B67" s="11" t="s">
        <v>88</v>
      </c>
      <c r="C67" s="99">
        <v>480.6</v>
      </c>
      <c r="D67" s="99">
        <v>0</v>
      </c>
      <c r="E67" s="99">
        <v>0</v>
      </c>
      <c r="F67" s="99">
        <v>480.6</v>
      </c>
      <c r="G67" s="99">
        <v>0</v>
      </c>
      <c r="H67" s="99"/>
      <c r="I67" s="99"/>
      <c r="J67" s="99"/>
      <c r="K67" s="99">
        <v>480.6</v>
      </c>
      <c r="L67" s="99">
        <v>0</v>
      </c>
      <c r="M67" s="99">
        <v>0</v>
      </c>
      <c r="N67" s="99">
        <v>480.6</v>
      </c>
      <c r="P67" s="19"/>
      <c r="Q67" s="19"/>
    </row>
    <row r="68" spans="1:17" s="1" customFormat="1" ht="15.75" x14ac:dyDescent="0.25">
      <c r="A68" s="12">
        <v>52</v>
      </c>
      <c r="B68" s="7" t="s">
        <v>60</v>
      </c>
      <c r="C68" s="31">
        <v>455.5</v>
      </c>
      <c r="D68" s="31">
        <v>10</v>
      </c>
      <c r="E68" s="31">
        <v>0</v>
      </c>
      <c r="F68" s="31">
        <v>445.5</v>
      </c>
      <c r="G68" s="31">
        <v>0</v>
      </c>
      <c r="H68" s="31">
        <v>0</v>
      </c>
      <c r="I68" s="31">
        <v>0</v>
      </c>
      <c r="J68" s="31">
        <v>0</v>
      </c>
      <c r="K68" s="31">
        <v>455.5</v>
      </c>
      <c r="L68" s="31">
        <v>10</v>
      </c>
      <c r="M68" s="31">
        <v>0</v>
      </c>
      <c r="N68" s="31">
        <v>445.5</v>
      </c>
      <c r="P68" s="19"/>
      <c r="Q68" s="19"/>
    </row>
    <row r="69" spans="1:17" s="1" customFormat="1" ht="15.75" x14ac:dyDescent="0.25">
      <c r="A69" s="12">
        <v>53</v>
      </c>
      <c r="B69" s="6" t="s">
        <v>123</v>
      </c>
      <c r="C69" s="99">
        <v>455.5</v>
      </c>
      <c r="D69" s="99">
        <v>10</v>
      </c>
      <c r="E69" s="99">
        <v>0</v>
      </c>
      <c r="F69" s="99">
        <v>445.5</v>
      </c>
      <c r="G69" s="99">
        <v>0</v>
      </c>
      <c r="H69" s="99"/>
      <c r="I69" s="99"/>
      <c r="J69" s="99"/>
      <c r="K69" s="99">
        <v>455.5</v>
      </c>
      <c r="L69" s="99">
        <v>10</v>
      </c>
      <c r="M69" s="99">
        <v>0</v>
      </c>
      <c r="N69" s="99">
        <v>445.5</v>
      </c>
      <c r="P69" s="19"/>
      <c r="Q69" s="19"/>
    </row>
    <row r="70" spans="1:17" s="1" customFormat="1" ht="31.5" x14ac:dyDescent="0.25">
      <c r="A70" s="12">
        <v>54</v>
      </c>
      <c r="B70" s="7" t="s">
        <v>191</v>
      </c>
      <c r="C70" s="31">
        <v>511.5</v>
      </c>
      <c r="D70" s="31">
        <v>0</v>
      </c>
      <c r="E70" s="31">
        <v>0</v>
      </c>
      <c r="F70" s="31">
        <v>511.5</v>
      </c>
      <c r="G70" s="31">
        <v>0</v>
      </c>
      <c r="H70" s="31">
        <v>0</v>
      </c>
      <c r="I70" s="31">
        <v>0</v>
      </c>
      <c r="J70" s="31">
        <v>0</v>
      </c>
      <c r="K70" s="31">
        <v>511.5</v>
      </c>
      <c r="L70" s="31">
        <v>0</v>
      </c>
      <c r="M70" s="31">
        <v>0</v>
      </c>
      <c r="N70" s="31">
        <v>511.5</v>
      </c>
      <c r="P70" s="19"/>
      <c r="Q70" s="19"/>
    </row>
    <row r="71" spans="1:17" s="5" customFormat="1" ht="15.75" x14ac:dyDescent="0.25">
      <c r="A71" s="12">
        <v>55</v>
      </c>
      <c r="B71" s="73" t="s">
        <v>2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P71" s="19"/>
      <c r="Q71" s="19"/>
    </row>
    <row r="72" spans="1:17" s="1" customFormat="1" ht="15.75" x14ac:dyDescent="0.25">
      <c r="A72" s="12">
        <v>56</v>
      </c>
      <c r="B72" s="33" t="s">
        <v>49</v>
      </c>
      <c r="C72" s="31">
        <v>461.5</v>
      </c>
      <c r="D72" s="31">
        <v>0</v>
      </c>
      <c r="E72" s="31">
        <v>0</v>
      </c>
      <c r="F72" s="31">
        <v>461.5</v>
      </c>
      <c r="G72" s="31">
        <v>0</v>
      </c>
      <c r="H72" s="31">
        <v>0</v>
      </c>
      <c r="I72" s="31">
        <v>0</v>
      </c>
      <c r="J72" s="31">
        <v>0</v>
      </c>
      <c r="K72" s="31">
        <v>461.5</v>
      </c>
      <c r="L72" s="31">
        <v>0</v>
      </c>
      <c r="M72" s="31">
        <v>0</v>
      </c>
      <c r="N72" s="31">
        <v>461.5</v>
      </c>
      <c r="P72" s="19"/>
      <c r="Q72" s="19"/>
    </row>
    <row r="73" spans="1:17" s="1" customFormat="1" ht="15.75" x14ac:dyDescent="0.25">
      <c r="A73" s="12">
        <v>57</v>
      </c>
      <c r="B73" s="6" t="s">
        <v>72</v>
      </c>
      <c r="C73" s="99">
        <v>461.5</v>
      </c>
      <c r="D73" s="99">
        <v>0</v>
      </c>
      <c r="E73" s="99">
        <v>0</v>
      </c>
      <c r="F73" s="99">
        <v>461.5</v>
      </c>
      <c r="G73" s="99">
        <v>0</v>
      </c>
      <c r="H73" s="99"/>
      <c r="I73" s="99"/>
      <c r="J73" s="99"/>
      <c r="K73" s="99">
        <v>461.5</v>
      </c>
      <c r="L73" s="99">
        <v>0</v>
      </c>
      <c r="M73" s="99">
        <v>0</v>
      </c>
      <c r="N73" s="99">
        <v>461.5</v>
      </c>
      <c r="P73" s="19"/>
      <c r="Q73" s="19"/>
    </row>
    <row r="74" spans="1:17" s="5" customFormat="1" ht="15.75" x14ac:dyDescent="0.25">
      <c r="A74" s="12">
        <v>58</v>
      </c>
      <c r="B74" s="7" t="s">
        <v>3</v>
      </c>
      <c r="C74" s="31">
        <v>50</v>
      </c>
      <c r="D74" s="31">
        <v>0</v>
      </c>
      <c r="E74" s="31">
        <v>0</v>
      </c>
      <c r="F74" s="31">
        <v>50</v>
      </c>
      <c r="G74" s="31">
        <v>0</v>
      </c>
      <c r="H74" s="31">
        <v>0</v>
      </c>
      <c r="I74" s="31">
        <v>0</v>
      </c>
      <c r="J74" s="31">
        <v>0</v>
      </c>
      <c r="K74" s="31">
        <v>50</v>
      </c>
      <c r="L74" s="31">
        <v>0</v>
      </c>
      <c r="M74" s="31">
        <v>0</v>
      </c>
      <c r="N74" s="31">
        <v>50</v>
      </c>
      <c r="P74" s="19"/>
      <c r="Q74" s="19"/>
    </row>
    <row r="75" spans="1:17" s="1" customFormat="1" ht="15.75" x14ac:dyDescent="0.25">
      <c r="A75" s="12">
        <v>59</v>
      </c>
      <c r="B75" s="6" t="s">
        <v>72</v>
      </c>
      <c r="C75" s="99">
        <v>50</v>
      </c>
      <c r="D75" s="99">
        <v>0</v>
      </c>
      <c r="E75" s="99">
        <v>0</v>
      </c>
      <c r="F75" s="99">
        <v>50</v>
      </c>
      <c r="G75" s="99">
        <v>0</v>
      </c>
      <c r="H75" s="99"/>
      <c r="I75" s="99"/>
      <c r="J75" s="99"/>
      <c r="K75" s="99">
        <v>50</v>
      </c>
      <c r="L75" s="99">
        <v>0</v>
      </c>
      <c r="M75" s="99">
        <v>0</v>
      </c>
      <c r="N75" s="99">
        <v>50</v>
      </c>
      <c r="P75" s="19"/>
      <c r="Q75" s="19"/>
    </row>
    <row r="76" spans="1:17" s="1" customFormat="1" ht="47.25" x14ac:dyDescent="0.25">
      <c r="A76" s="12">
        <v>60</v>
      </c>
      <c r="B76" s="3" t="s">
        <v>209</v>
      </c>
      <c r="C76" s="31">
        <v>1066.5</v>
      </c>
      <c r="D76" s="31">
        <v>504.1</v>
      </c>
      <c r="E76" s="31">
        <v>184.6</v>
      </c>
      <c r="F76" s="31">
        <v>562.4</v>
      </c>
      <c r="G76" s="31">
        <v>0</v>
      </c>
      <c r="H76" s="31">
        <v>0</v>
      </c>
      <c r="I76" s="31">
        <v>0</v>
      </c>
      <c r="J76" s="31">
        <v>0</v>
      </c>
      <c r="K76" s="31">
        <v>1066.5</v>
      </c>
      <c r="L76" s="31">
        <v>504.1</v>
      </c>
      <c r="M76" s="31">
        <v>184.6</v>
      </c>
      <c r="N76" s="31">
        <v>562.4</v>
      </c>
      <c r="P76" s="19"/>
      <c r="Q76" s="19"/>
    </row>
    <row r="77" spans="1:17" s="1" customFormat="1" ht="15.75" x14ac:dyDescent="0.25">
      <c r="A77" s="12">
        <v>61</v>
      </c>
      <c r="B77" s="3" t="s">
        <v>6</v>
      </c>
      <c r="C77" s="31">
        <v>319.39999999999998</v>
      </c>
      <c r="D77" s="31">
        <v>319.39999999999998</v>
      </c>
      <c r="E77" s="31">
        <v>155.5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319.39999999999998</v>
      </c>
      <c r="L77" s="31">
        <v>319.39999999999998</v>
      </c>
      <c r="M77" s="31">
        <v>155.5</v>
      </c>
      <c r="N77" s="31">
        <v>0</v>
      </c>
      <c r="P77" s="19"/>
      <c r="Q77" s="19"/>
    </row>
    <row r="78" spans="1:17" s="1" customFormat="1" ht="15.75" x14ac:dyDescent="0.25">
      <c r="A78" s="12">
        <v>62</v>
      </c>
      <c r="B78" s="4" t="s">
        <v>72</v>
      </c>
      <c r="C78" s="99">
        <v>319.39999999999998</v>
      </c>
      <c r="D78" s="99">
        <v>319.39999999999998</v>
      </c>
      <c r="E78" s="99">
        <v>155.5</v>
      </c>
      <c r="F78" s="99">
        <v>0</v>
      </c>
      <c r="G78" s="99">
        <v>0</v>
      </c>
      <c r="H78" s="99"/>
      <c r="I78" s="99"/>
      <c r="J78" s="99"/>
      <c r="K78" s="99">
        <v>319.39999999999998</v>
      </c>
      <c r="L78" s="99">
        <v>319.39999999999998</v>
      </c>
      <c r="M78" s="99">
        <v>155.5</v>
      </c>
      <c r="N78" s="99">
        <v>0</v>
      </c>
      <c r="P78" s="19"/>
      <c r="Q78" s="19"/>
    </row>
    <row r="79" spans="1:17" s="1" customFormat="1" ht="15.75" x14ac:dyDescent="0.25">
      <c r="A79" s="12">
        <v>63</v>
      </c>
      <c r="B79" s="42" t="s">
        <v>137</v>
      </c>
      <c r="C79" s="99">
        <v>92</v>
      </c>
      <c r="D79" s="99">
        <v>92</v>
      </c>
      <c r="E79" s="99">
        <v>1</v>
      </c>
      <c r="F79" s="99">
        <v>0</v>
      </c>
      <c r="G79" s="99">
        <v>0</v>
      </c>
      <c r="H79" s="99"/>
      <c r="I79" s="99"/>
      <c r="J79" s="99"/>
      <c r="K79" s="99">
        <v>92</v>
      </c>
      <c r="L79" s="99">
        <v>92</v>
      </c>
      <c r="M79" s="99">
        <v>1</v>
      </c>
      <c r="N79" s="99">
        <v>0</v>
      </c>
      <c r="P79" s="19"/>
      <c r="Q79" s="19"/>
    </row>
    <row r="80" spans="1:17" s="1" customFormat="1" ht="15.75" x14ac:dyDescent="0.25">
      <c r="A80" s="12">
        <v>64</v>
      </c>
      <c r="B80" s="3" t="s">
        <v>49</v>
      </c>
      <c r="C80" s="31">
        <v>746.9</v>
      </c>
      <c r="D80" s="31">
        <v>184.5</v>
      </c>
      <c r="E80" s="31">
        <v>28.9</v>
      </c>
      <c r="F80" s="31">
        <v>562.4</v>
      </c>
      <c r="G80" s="31">
        <v>0</v>
      </c>
      <c r="H80" s="31">
        <v>0</v>
      </c>
      <c r="I80" s="31">
        <v>0</v>
      </c>
      <c r="J80" s="31">
        <v>0</v>
      </c>
      <c r="K80" s="31">
        <v>746.9</v>
      </c>
      <c r="L80" s="31">
        <v>184.5</v>
      </c>
      <c r="M80" s="31">
        <v>28.9</v>
      </c>
      <c r="N80" s="31">
        <v>562.4</v>
      </c>
      <c r="P80" s="19"/>
      <c r="Q80" s="19"/>
    </row>
    <row r="81" spans="1:17" s="1" customFormat="1" ht="31.5" x14ac:dyDescent="0.25">
      <c r="A81" s="12">
        <v>65</v>
      </c>
      <c r="B81" s="55" t="s">
        <v>135</v>
      </c>
      <c r="C81" s="99">
        <v>281</v>
      </c>
      <c r="D81" s="99">
        <v>17.100000000000001</v>
      </c>
      <c r="E81" s="99">
        <v>0.3</v>
      </c>
      <c r="F81" s="99">
        <v>263.89999999999998</v>
      </c>
      <c r="G81" s="99">
        <v>0</v>
      </c>
      <c r="H81" s="99"/>
      <c r="I81" s="99"/>
      <c r="J81" s="99"/>
      <c r="K81" s="99">
        <v>281</v>
      </c>
      <c r="L81" s="99">
        <v>17.100000000000001</v>
      </c>
      <c r="M81" s="99">
        <v>0.3</v>
      </c>
      <c r="N81" s="99">
        <v>263.89999999999998</v>
      </c>
      <c r="P81" s="19"/>
      <c r="Q81" s="19"/>
    </row>
    <row r="82" spans="1:17" s="1" customFormat="1" ht="15.75" x14ac:dyDescent="0.25">
      <c r="A82" s="12">
        <v>66</v>
      </c>
      <c r="B82" s="4" t="s">
        <v>61</v>
      </c>
      <c r="C82" s="99">
        <v>212.2</v>
      </c>
      <c r="D82" s="99">
        <v>6.6</v>
      </c>
      <c r="E82" s="99">
        <v>6.5</v>
      </c>
      <c r="F82" s="99">
        <v>205.6</v>
      </c>
      <c r="G82" s="99">
        <v>0</v>
      </c>
      <c r="H82" s="99"/>
      <c r="I82" s="99"/>
      <c r="J82" s="99"/>
      <c r="K82" s="99">
        <v>212.2</v>
      </c>
      <c r="L82" s="99">
        <v>6.6</v>
      </c>
      <c r="M82" s="99">
        <v>6.5</v>
      </c>
      <c r="N82" s="99">
        <v>205.6</v>
      </c>
      <c r="P82" s="19"/>
      <c r="Q82" s="19"/>
    </row>
    <row r="83" spans="1:17" s="1" customFormat="1" ht="15.75" x14ac:dyDescent="0.25">
      <c r="A83" s="12">
        <v>67</v>
      </c>
      <c r="B83" s="6" t="s">
        <v>192</v>
      </c>
      <c r="C83" s="99">
        <v>151.6</v>
      </c>
      <c r="D83" s="99">
        <v>151.6</v>
      </c>
      <c r="E83" s="99">
        <v>13.1</v>
      </c>
      <c r="F83" s="99">
        <v>0</v>
      </c>
      <c r="G83" s="99">
        <v>0</v>
      </c>
      <c r="H83" s="99"/>
      <c r="I83" s="99"/>
      <c r="J83" s="99"/>
      <c r="K83" s="99">
        <v>151.6</v>
      </c>
      <c r="L83" s="99">
        <v>151.6</v>
      </c>
      <c r="M83" s="99">
        <v>13.1</v>
      </c>
      <c r="N83" s="99">
        <v>0</v>
      </c>
      <c r="P83" s="19"/>
      <c r="Q83" s="19"/>
    </row>
    <row r="84" spans="1:17" s="1" customFormat="1" ht="15.75" x14ac:dyDescent="0.25">
      <c r="A84" s="12">
        <v>68</v>
      </c>
      <c r="B84" s="6" t="s">
        <v>65</v>
      </c>
      <c r="C84" s="99">
        <v>11.9</v>
      </c>
      <c r="D84" s="99">
        <v>7.2</v>
      </c>
      <c r="E84" s="99">
        <v>7</v>
      </c>
      <c r="F84" s="99">
        <v>4.7</v>
      </c>
      <c r="G84" s="99">
        <v>0</v>
      </c>
      <c r="H84" s="99"/>
      <c r="I84" s="99"/>
      <c r="J84" s="99"/>
      <c r="K84" s="99">
        <v>11.9</v>
      </c>
      <c r="L84" s="99">
        <v>7.2</v>
      </c>
      <c r="M84" s="99">
        <v>7</v>
      </c>
      <c r="N84" s="99">
        <v>4.7</v>
      </c>
      <c r="P84" s="19"/>
      <c r="Q84" s="19"/>
    </row>
    <row r="85" spans="1:17" s="1" customFormat="1" ht="15.75" x14ac:dyDescent="0.25">
      <c r="A85" s="12">
        <v>69</v>
      </c>
      <c r="B85" s="4" t="s">
        <v>72</v>
      </c>
      <c r="C85" s="99">
        <v>90.2</v>
      </c>
      <c r="D85" s="99">
        <v>2</v>
      </c>
      <c r="E85" s="99">
        <v>2</v>
      </c>
      <c r="F85" s="99">
        <v>88.2</v>
      </c>
      <c r="G85" s="99">
        <v>0</v>
      </c>
      <c r="H85" s="99"/>
      <c r="I85" s="99"/>
      <c r="J85" s="99"/>
      <c r="K85" s="99">
        <v>90.2</v>
      </c>
      <c r="L85" s="99">
        <v>2</v>
      </c>
      <c r="M85" s="99">
        <v>2</v>
      </c>
      <c r="N85" s="99">
        <v>88.2</v>
      </c>
      <c r="P85" s="19"/>
      <c r="Q85" s="19"/>
    </row>
    <row r="86" spans="1:17" s="1" customFormat="1" ht="15.75" x14ac:dyDescent="0.25">
      <c r="A86" s="12">
        <v>70</v>
      </c>
      <c r="B86" s="7" t="s">
        <v>5</v>
      </c>
      <c r="C86" s="31">
        <v>0.2</v>
      </c>
      <c r="D86" s="31">
        <v>0.2</v>
      </c>
      <c r="E86" s="31">
        <v>0.2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0.2</v>
      </c>
      <c r="L86" s="31">
        <v>0.2</v>
      </c>
      <c r="M86" s="31">
        <v>0.2</v>
      </c>
      <c r="N86" s="31">
        <v>0</v>
      </c>
      <c r="P86" s="19"/>
      <c r="Q86" s="19"/>
    </row>
    <row r="87" spans="1:17" s="1" customFormat="1" ht="15.75" x14ac:dyDescent="0.25">
      <c r="A87" s="12">
        <v>71</v>
      </c>
      <c r="B87" s="6" t="s">
        <v>65</v>
      </c>
      <c r="C87" s="99">
        <v>0.2</v>
      </c>
      <c r="D87" s="99">
        <v>0.2</v>
      </c>
      <c r="E87" s="99">
        <v>0.2</v>
      </c>
      <c r="F87" s="99">
        <v>0</v>
      </c>
      <c r="G87" s="99">
        <v>0</v>
      </c>
      <c r="H87" s="99"/>
      <c r="I87" s="99"/>
      <c r="J87" s="99"/>
      <c r="K87" s="99">
        <v>0.2</v>
      </c>
      <c r="L87" s="99">
        <v>0.2</v>
      </c>
      <c r="M87" s="99">
        <v>0.2</v>
      </c>
      <c r="N87" s="99">
        <v>0</v>
      </c>
      <c r="P87" s="19"/>
      <c r="Q87" s="19"/>
    </row>
    <row r="88" spans="1:17" s="1" customFormat="1" ht="31.5" x14ac:dyDescent="0.25">
      <c r="A88" s="12">
        <v>72</v>
      </c>
      <c r="B88" s="7" t="s">
        <v>125</v>
      </c>
      <c r="C88" s="31">
        <v>12954.7</v>
      </c>
      <c r="D88" s="31">
        <v>3878.4</v>
      </c>
      <c r="E88" s="31">
        <v>1.2</v>
      </c>
      <c r="F88" s="31">
        <v>9076.2999999999993</v>
      </c>
      <c r="G88" s="31">
        <f t="shared" ref="G88:N88" si="0">+G89+G96+G110+G112+G126+G130</f>
        <v>1303.5999999999999</v>
      </c>
      <c r="H88" s="31">
        <f t="shared" si="0"/>
        <v>345.2</v>
      </c>
      <c r="I88" s="31">
        <f t="shared" si="0"/>
        <v>0</v>
      </c>
      <c r="J88" s="31">
        <f t="shared" si="0"/>
        <v>958.4</v>
      </c>
      <c r="K88" s="31">
        <f t="shared" si="0"/>
        <v>14258.3</v>
      </c>
      <c r="L88" s="31">
        <f t="shared" si="0"/>
        <v>4223.6000000000004</v>
      </c>
      <c r="M88" s="31">
        <f t="shared" si="0"/>
        <v>1.2</v>
      </c>
      <c r="N88" s="31">
        <f t="shared" si="0"/>
        <v>10034.700000000001</v>
      </c>
      <c r="P88" s="19"/>
      <c r="Q88" s="19"/>
    </row>
    <row r="89" spans="1:17" s="1" customFormat="1" ht="15.75" x14ac:dyDescent="0.25">
      <c r="A89" s="12">
        <v>73</v>
      </c>
      <c r="B89" s="7" t="s">
        <v>3</v>
      </c>
      <c r="C89" s="31">
        <v>1412.6</v>
      </c>
      <c r="D89" s="31">
        <v>45.8</v>
      </c>
      <c r="E89" s="31">
        <v>0</v>
      </c>
      <c r="F89" s="31">
        <v>1366.8</v>
      </c>
      <c r="G89" s="31">
        <f t="shared" ref="G89:N89" si="1">SUM(G90:G95)</f>
        <v>676</v>
      </c>
      <c r="H89" s="31">
        <f t="shared" si="1"/>
        <v>0</v>
      </c>
      <c r="I89" s="31">
        <f t="shared" si="1"/>
        <v>0</v>
      </c>
      <c r="J89" s="31">
        <f t="shared" si="1"/>
        <v>676</v>
      </c>
      <c r="K89" s="31">
        <f t="shared" si="1"/>
        <v>2088.6</v>
      </c>
      <c r="L89" s="31">
        <f t="shared" si="1"/>
        <v>45.8</v>
      </c>
      <c r="M89" s="31">
        <f t="shared" si="1"/>
        <v>0</v>
      </c>
      <c r="N89" s="31">
        <f t="shared" si="1"/>
        <v>2042.8</v>
      </c>
      <c r="P89" s="19"/>
      <c r="Q89" s="19"/>
    </row>
    <row r="90" spans="1:17" s="1" customFormat="1" ht="15.75" x14ac:dyDescent="0.25">
      <c r="A90" s="12">
        <v>74</v>
      </c>
      <c r="B90" s="6" t="s">
        <v>38</v>
      </c>
      <c r="C90" s="99">
        <v>431.3</v>
      </c>
      <c r="D90" s="99">
        <v>45.8</v>
      </c>
      <c r="E90" s="99">
        <v>0</v>
      </c>
      <c r="F90" s="99">
        <v>385.5</v>
      </c>
      <c r="G90" s="105">
        <f>+H90+J90</f>
        <v>0</v>
      </c>
      <c r="H90" s="105"/>
      <c r="I90" s="105"/>
      <c r="J90" s="105">
        <f>18-18</f>
        <v>0</v>
      </c>
      <c r="K90" s="106">
        <f>+C90+G90</f>
        <v>431.3</v>
      </c>
      <c r="L90" s="106">
        <f t="shared" ref="L90:N95" si="2">+D90+H90</f>
        <v>45.8</v>
      </c>
      <c r="M90" s="106">
        <f t="shared" si="2"/>
        <v>0</v>
      </c>
      <c r="N90" s="106">
        <f t="shared" si="2"/>
        <v>385.5</v>
      </c>
      <c r="P90" s="19"/>
      <c r="Q90" s="19"/>
    </row>
    <row r="91" spans="1:17" s="1" customFormat="1" ht="31.5" x14ac:dyDescent="0.25">
      <c r="A91" s="12"/>
      <c r="B91" s="10" t="s">
        <v>88</v>
      </c>
      <c r="C91" s="99"/>
      <c r="D91" s="99"/>
      <c r="E91" s="99"/>
      <c r="F91" s="99"/>
      <c r="G91" s="107">
        <f>+H91+J91</f>
        <v>665</v>
      </c>
      <c r="H91" s="107"/>
      <c r="I91" s="107"/>
      <c r="J91" s="107">
        <v>665</v>
      </c>
      <c r="K91" s="108">
        <f>+C91+G91</f>
        <v>665</v>
      </c>
      <c r="L91" s="108">
        <f t="shared" si="2"/>
        <v>0</v>
      </c>
      <c r="M91" s="108">
        <f t="shared" si="2"/>
        <v>0</v>
      </c>
      <c r="N91" s="108">
        <f t="shared" si="2"/>
        <v>665</v>
      </c>
      <c r="P91" s="19"/>
      <c r="Q91" s="19"/>
    </row>
    <row r="92" spans="1:17" s="1" customFormat="1" ht="31.5" x14ac:dyDescent="0.25">
      <c r="A92" s="12">
        <v>75</v>
      </c>
      <c r="B92" s="6" t="s">
        <v>62</v>
      </c>
      <c r="C92" s="99">
        <v>135.19999999999999</v>
      </c>
      <c r="D92" s="99">
        <v>0</v>
      </c>
      <c r="E92" s="99">
        <v>0</v>
      </c>
      <c r="F92" s="99">
        <v>135.19999999999999</v>
      </c>
      <c r="G92" s="105">
        <f t="shared" ref="G92:G95" si="3">+H92+J92</f>
        <v>0</v>
      </c>
      <c r="H92" s="105"/>
      <c r="I92" s="105"/>
      <c r="J92" s="105"/>
      <c r="K92" s="106">
        <f t="shared" ref="K92:K95" si="4">+C92+G92</f>
        <v>135.19999999999999</v>
      </c>
      <c r="L92" s="106">
        <f t="shared" si="2"/>
        <v>0</v>
      </c>
      <c r="M92" s="106">
        <f t="shared" si="2"/>
        <v>0</v>
      </c>
      <c r="N92" s="106">
        <f t="shared" si="2"/>
        <v>135.19999999999999</v>
      </c>
      <c r="P92" s="19"/>
      <c r="Q92" s="19"/>
    </row>
    <row r="93" spans="1:17" s="1" customFormat="1" ht="15.75" x14ac:dyDescent="0.25">
      <c r="A93" s="12">
        <v>76</v>
      </c>
      <c r="B93" s="11" t="s">
        <v>69</v>
      </c>
      <c r="C93" s="99">
        <v>250.3</v>
      </c>
      <c r="D93" s="99">
        <v>0</v>
      </c>
      <c r="E93" s="99">
        <v>0</v>
      </c>
      <c r="F93" s="99">
        <v>250.3</v>
      </c>
      <c r="G93" s="105">
        <f t="shared" si="3"/>
        <v>11</v>
      </c>
      <c r="H93" s="105"/>
      <c r="I93" s="105"/>
      <c r="J93" s="105">
        <v>11</v>
      </c>
      <c r="K93" s="106">
        <f t="shared" si="4"/>
        <v>261.3</v>
      </c>
      <c r="L93" s="106">
        <f t="shared" si="2"/>
        <v>0</v>
      </c>
      <c r="M93" s="106">
        <f t="shared" si="2"/>
        <v>0</v>
      </c>
      <c r="N93" s="106">
        <f t="shared" si="2"/>
        <v>261.3</v>
      </c>
      <c r="P93" s="19"/>
      <c r="Q93" s="19"/>
    </row>
    <row r="94" spans="1:17" s="1" customFormat="1" ht="15.75" x14ac:dyDescent="0.25">
      <c r="A94" s="12">
        <v>77</v>
      </c>
      <c r="B94" s="6" t="s">
        <v>72</v>
      </c>
      <c r="C94" s="99">
        <v>345.8</v>
      </c>
      <c r="D94" s="99">
        <v>0</v>
      </c>
      <c r="E94" s="99">
        <v>0</v>
      </c>
      <c r="F94" s="99">
        <v>345.8</v>
      </c>
      <c r="G94" s="105">
        <f t="shared" si="3"/>
        <v>0</v>
      </c>
      <c r="H94" s="105"/>
      <c r="I94" s="105"/>
      <c r="J94" s="105"/>
      <c r="K94" s="106">
        <f t="shared" si="4"/>
        <v>345.8</v>
      </c>
      <c r="L94" s="106">
        <f t="shared" si="2"/>
        <v>0</v>
      </c>
      <c r="M94" s="106">
        <f t="shared" si="2"/>
        <v>0</v>
      </c>
      <c r="N94" s="106">
        <f t="shared" si="2"/>
        <v>345.8</v>
      </c>
      <c r="P94" s="19"/>
      <c r="Q94" s="19"/>
    </row>
    <row r="95" spans="1:17" s="1" customFormat="1" ht="15.75" x14ac:dyDescent="0.25">
      <c r="A95" s="12">
        <v>78</v>
      </c>
      <c r="B95" s="6" t="s">
        <v>78</v>
      </c>
      <c r="C95" s="99">
        <v>250</v>
      </c>
      <c r="D95" s="99">
        <v>0</v>
      </c>
      <c r="E95" s="99">
        <v>0</v>
      </c>
      <c r="F95" s="99">
        <v>250</v>
      </c>
      <c r="G95" s="105">
        <f t="shared" si="3"/>
        <v>0</v>
      </c>
      <c r="H95" s="105"/>
      <c r="I95" s="105"/>
      <c r="J95" s="105"/>
      <c r="K95" s="106">
        <f t="shared" si="4"/>
        <v>250</v>
      </c>
      <c r="L95" s="106">
        <f t="shared" si="2"/>
        <v>0</v>
      </c>
      <c r="M95" s="106">
        <f t="shared" si="2"/>
        <v>0</v>
      </c>
      <c r="N95" s="106">
        <f t="shared" si="2"/>
        <v>250</v>
      </c>
      <c r="P95" s="19"/>
      <c r="Q95" s="19"/>
    </row>
    <row r="96" spans="1:17" s="1" customFormat="1" ht="15.75" x14ac:dyDescent="0.25">
      <c r="A96" s="12">
        <v>79</v>
      </c>
      <c r="B96" s="33" t="s">
        <v>49</v>
      </c>
      <c r="C96" s="31">
        <v>6050.6</v>
      </c>
      <c r="D96" s="31">
        <v>414.6</v>
      </c>
      <c r="E96" s="31">
        <v>1.2</v>
      </c>
      <c r="F96" s="31">
        <v>5636</v>
      </c>
      <c r="G96" s="31">
        <f t="shared" ref="G96:N96" si="5">+G97+G98+G99+G101+G102+G104+G105+G106+G107+G108+G109</f>
        <v>592.6</v>
      </c>
      <c r="H96" s="31">
        <f t="shared" si="5"/>
        <v>345.2</v>
      </c>
      <c r="I96" s="31">
        <f t="shared" si="5"/>
        <v>0</v>
      </c>
      <c r="J96" s="31">
        <f t="shared" si="5"/>
        <v>247.4</v>
      </c>
      <c r="K96" s="31">
        <f t="shared" si="5"/>
        <v>6643.2</v>
      </c>
      <c r="L96" s="31">
        <f t="shared" si="5"/>
        <v>759.8</v>
      </c>
      <c r="M96" s="31">
        <f t="shared" si="5"/>
        <v>1.2</v>
      </c>
      <c r="N96" s="31">
        <f t="shared" si="5"/>
        <v>5883.4</v>
      </c>
      <c r="P96" s="19"/>
      <c r="Q96" s="19"/>
    </row>
    <row r="97" spans="1:17" s="1" customFormat="1" ht="31.5" x14ac:dyDescent="0.25">
      <c r="A97" s="12">
        <v>80</v>
      </c>
      <c r="B97" s="55" t="s">
        <v>135</v>
      </c>
      <c r="C97" s="99">
        <v>67.900000000000006</v>
      </c>
      <c r="D97" s="99">
        <v>55.4</v>
      </c>
      <c r="E97" s="99">
        <v>0</v>
      </c>
      <c r="F97" s="99">
        <v>12.5</v>
      </c>
      <c r="G97" s="105">
        <f t="shared" ref="G97:G107" si="6">+H97+J97</f>
        <v>-2.2000000000000002</v>
      </c>
      <c r="H97" s="105">
        <v>-2.2000000000000002</v>
      </c>
      <c r="I97" s="105"/>
      <c r="J97" s="105"/>
      <c r="K97" s="106">
        <f t="shared" ref="K97:N109" si="7">+C97+G97</f>
        <v>65.7</v>
      </c>
      <c r="L97" s="106">
        <f t="shared" si="7"/>
        <v>53.2</v>
      </c>
      <c r="M97" s="106">
        <f t="shared" si="7"/>
        <v>0</v>
      </c>
      <c r="N97" s="106">
        <f t="shared" si="7"/>
        <v>12.5</v>
      </c>
      <c r="P97" s="19"/>
      <c r="Q97" s="19"/>
    </row>
    <row r="98" spans="1:17" s="1" customFormat="1" ht="15.75" x14ac:dyDescent="0.25">
      <c r="A98" s="12">
        <v>81</v>
      </c>
      <c r="B98" s="6" t="s">
        <v>38</v>
      </c>
      <c r="C98" s="99">
        <v>22.6</v>
      </c>
      <c r="D98" s="99">
        <v>22.6</v>
      </c>
      <c r="E98" s="99">
        <v>0</v>
      </c>
      <c r="F98" s="99">
        <v>0</v>
      </c>
      <c r="G98" s="105">
        <f t="shared" si="6"/>
        <v>2.2000000000000002</v>
      </c>
      <c r="H98" s="105">
        <v>2.2000000000000002</v>
      </c>
      <c r="I98" s="105"/>
      <c r="J98" s="105"/>
      <c r="K98" s="106">
        <f t="shared" si="7"/>
        <v>24.8</v>
      </c>
      <c r="L98" s="106">
        <f t="shared" si="7"/>
        <v>24.8</v>
      </c>
      <c r="M98" s="106">
        <f t="shared" si="7"/>
        <v>0</v>
      </c>
      <c r="N98" s="106">
        <f t="shared" si="7"/>
        <v>0</v>
      </c>
      <c r="P98" s="19"/>
      <c r="Q98" s="19"/>
    </row>
    <row r="99" spans="1:17" s="1" customFormat="1" ht="15.75" x14ac:dyDescent="0.25">
      <c r="A99" s="12">
        <v>82</v>
      </c>
      <c r="B99" s="55" t="s">
        <v>87</v>
      </c>
      <c r="C99" s="99">
        <v>48.1</v>
      </c>
      <c r="D99" s="99">
        <v>48.1</v>
      </c>
      <c r="E99" s="99">
        <v>0</v>
      </c>
      <c r="F99" s="99">
        <v>0</v>
      </c>
      <c r="G99" s="105">
        <f t="shared" si="6"/>
        <v>0</v>
      </c>
      <c r="H99" s="105"/>
      <c r="I99" s="105"/>
      <c r="J99" s="105"/>
      <c r="K99" s="106">
        <f t="shared" si="7"/>
        <v>48.1</v>
      </c>
      <c r="L99" s="106">
        <f t="shared" si="7"/>
        <v>48.1</v>
      </c>
      <c r="M99" s="106">
        <f t="shared" si="7"/>
        <v>0</v>
      </c>
      <c r="N99" s="106">
        <f t="shared" si="7"/>
        <v>0</v>
      </c>
      <c r="P99" s="19"/>
      <c r="Q99" s="19"/>
    </row>
    <row r="100" spans="1:17" s="1" customFormat="1" ht="15.75" x14ac:dyDescent="0.25">
      <c r="A100" s="12">
        <v>83</v>
      </c>
      <c r="B100" s="42" t="s">
        <v>137</v>
      </c>
      <c r="C100" s="99">
        <v>17.100000000000001</v>
      </c>
      <c r="D100" s="99">
        <v>17.100000000000001</v>
      </c>
      <c r="E100" s="99">
        <v>0</v>
      </c>
      <c r="F100" s="99">
        <v>0</v>
      </c>
      <c r="G100" s="105">
        <f t="shared" si="6"/>
        <v>0</v>
      </c>
      <c r="H100" s="105"/>
      <c r="I100" s="105"/>
      <c r="J100" s="105"/>
      <c r="K100" s="106">
        <f t="shared" si="7"/>
        <v>17.100000000000001</v>
      </c>
      <c r="L100" s="106">
        <f t="shared" si="7"/>
        <v>17.100000000000001</v>
      </c>
      <c r="M100" s="106">
        <f t="shared" si="7"/>
        <v>0</v>
      </c>
      <c r="N100" s="106">
        <f t="shared" si="7"/>
        <v>0</v>
      </c>
      <c r="P100" s="19"/>
      <c r="Q100" s="19"/>
    </row>
    <row r="101" spans="1:17" s="1" customFormat="1" ht="15.75" x14ac:dyDescent="0.25">
      <c r="A101" s="12">
        <v>84</v>
      </c>
      <c r="B101" s="11" t="s">
        <v>51</v>
      </c>
      <c r="C101" s="99">
        <v>474.7</v>
      </c>
      <c r="D101" s="99">
        <v>1.5</v>
      </c>
      <c r="E101" s="99">
        <v>1.2</v>
      </c>
      <c r="F101" s="99">
        <v>473.2</v>
      </c>
      <c r="G101" s="105">
        <f t="shared" si="6"/>
        <v>-6.5</v>
      </c>
      <c r="H101" s="105">
        <v>0.1</v>
      </c>
      <c r="I101" s="105"/>
      <c r="J101" s="105">
        <f>-6.5-0.1</f>
        <v>-6.6</v>
      </c>
      <c r="K101" s="106">
        <f t="shared" si="7"/>
        <v>468.2</v>
      </c>
      <c r="L101" s="106">
        <f t="shared" si="7"/>
        <v>1.6</v>
      </c>
      <c r="M101" s="106">
        <f t="shared" si="7"/>
        <v>1.2</v>
      </c>
      <c r="N101" s="106">
        <f t="shared" si="7"/>
        <v>466.6</v>
      </c>
      <c r="P101" s="19"/>
      <c r="Q101" s="19"/>
    </row>
    <row r="102" spans="1:17" s="1" customFormat="1" ht="31.5" x14ac:dyDescent="0.25">
      <c r="A102" s="12">
        <v>85</v>
      </c>
      <c r="B102" s="11" t="s">
        <v>88</v>
      </c>
      <c r="C102" s="99">
        <v>906.1</v>
      </c>
      <c r="D102" s="99">
        <v>125.3</v>
      </c>
      <c r="E102" s="99">
        <v>0</v>
      </c>
      <c r="F102" s="99">
        <v>780.8</v>
      </c>
      <c r="G102" s="105">
        <f t="shared" si="6"/>
        <v>354.9</v>
      </c>
      <c r="H102" s="105">
        <f>59.1+285.8</f>
        <v>344.9</v>
      </c>
      <c r="I102" s="105"/>
      <c r="J102" s="105">
        <v>10</v>
      </c>
      <c r="K102" s="106">
        <f t="shared" si="7"/>
        <v>1261</v>
      </c>
      <c r="L102" s="106">
        <f t="shared" si="7"/>
        <v>470.2</v>
      </c>
      <c r="M102" s="106">
        <f t="shared" si="7"/>
        <v>0</v>
      </c>
      <c r="N102" s="106">
        <f t="shared" si="7"/>
        <v>790.8</v>
      </c>
      <c r="P102" s="19"/>
      <c r="Q102" s="19"/>
    </row>
    <row r="103" spans="1:17" s="1" customFormat="1" ht="15.75" x14ac:dyDescent="0.25">
      <c r="A103" s="12">
        <v>86</v>
      </c>
      <c r="B103" s="42" t="s">
        <v>137</v>
      </c>
      <c r="C103" s="99">
        <v>0.4</v>
      </c>
      <c r="D103" s="99">
        <v>0.4</v>
      </c>
      <c r="E103" s="99">
        <v>0</v>
      </c>
      <c r="F103" s="99">
        <v>0</v>
      </c>
      <c r="G103" s="105">
        <f t="shared" si="6"/>
        <v>0</v>
      </c>
      <c r="H103" s="105"/>
      <c r="I103" s="105"/>
      <c r="J103" s="105"/>
      <c r="K103" s="106">
        <f t="shared" si="7"/>
        <v>0.4</v>
      </c>
      <c r="L103" s="106">
        <f t="shared" si="7"/>
        <v>0.4</v>
      </c>
      <c r="M103" s="106">
        <f t="shared" si="7"/>
        <v>0</v>
      </c>
      <c r="N103" s="106">
        <f t="shared" si="7"/>
        <v>0</v>
      </c>
      <c r="P103" s="19"/>
      <c r="Q103" s="19"/>
    </row>
    <row r="104" spans="1:17" s="1" customFormat="1" ht="31.5" x14ac:dyDescent="0.25">
      <c r="A104" s="12">
        <v>87</v>
      </c>
      <c r="B104" s="6" t="s">
        <v>62</v>
      </c>
      <c r="C104" s="99">
        <v>863.3</v>
      </c>
      <c r="D104" s="99">
        <v>0</v>
      </c>
      <c r="E104" s="99">
        <v>0</v>
      </c>
      <c r="F104" s="99">
        <v>863.3</v>
      </c>
      <c r="G104" s="105">
        <f t="shared" si="6"/>
        <v>-62.6</v>
      </c>
      <c r="H104" s="105">
        <v>0.1</v>
      </c>
      <c r="I104" s="105"/>
      <c r="J104" s="105">
        <v>-62.7</v>
      </c>
      <c r="K104" s="106">
        <f t="shared" si="7"/>
        <v>800.7</v>
      </c>
      <c r="L104" s="106">
        <f t="shared" si="7"/>
        <v>0.1</v>
      </c>
      <c r="M104" s="106">
        <f t="shared" si="7"/>
        <v>0</v>
      </c>
      <c r="N104" s="106">
        <f t="shared" si="7"/>
        <v>800.6</v>
      </c>
      <c r="P104" s="19"/>
      <c r="Q104" s="19"/>
    </row>
    <row r="105" spans="1:17" s="1" customFormat="1" ht="15.75" x14ac:dyDescent="0.25">
      <c r="A105" s="12">
        <v>88</v>
      </c>
      <c r="B105" s="6" t="s">
        <v>192</v>
      </c>
      <c r="C105" s="99">
        <v>1054.5999999999999</v>
      </c>
      <c r="D105" s="99">
        <v>31.7</v>
      </c>
      <c r="E105" s="99">
        <v>0</v>
      </c>
      <c r="F105" s="99">
        <v>1022.9</v>
      </c>
      <c r="G105" s="105">
        <f t="shared" si="6"/>
        <v>0</v>
      </c>
      <c r="H105" s="105"/>
      <c r="I105" s="105"/>
      <c r="J105" s="105"/>
      <c r="K105" s="106">
        <f t="shared" si="7"/>
        <v>1054.5999999999999</v>
      </c>
      <c r="L105" s="106">
        <f t="shared" si="7"/>
        <v>31.7</v>
      </c>
      <c r="M105" s="106">
        <f t="shared" si="7"/>
        <v>0</v>
      </c>
      <c r="N105" s="106">
        <f t="shared" si="7"/>
        <v>1022.9</v>
      </c>
      <c r="P105" s="19"/>
      <c r="Q105" s="19"/>
    </row>
    <row r="106" spans="1:17" s="1" customFormat="1" ht="15.75" x14ac:dyDescent="0.25">
      <c r="A106" s="12">
        <v>89</v>
      </c>
      <c r="B106" s="6" t="s">
        <v>65</v>
      </c>
      <c r="C106" s="99">
        <v>226.4</v>
      </c>
      <c r="D106" s="99">
        <v>0</v>
      </c>
      <c r="E106" s="99">
        <v>0</v>
      </c>
      <c r="F106" s="99">
        <v>226.4</v>
      </c>
      <c r="G106" s="105">
        <f t="shared" si="6"/>
        <v>306.8</v>
      </c>
      <c r="H106" s="105"/>
      <c r="I106" s="105"/>
      <c r="J106" s="105">
        <v>306.8</v>
      </c>
      <c r="K106" s="106">
        <f t="shared" si="7"/>
        <v>533.20000000000005</v>
      </c>
      <c r="L106" s="106">
        <f t="shared" si="7"/>
        <v>0</v>
      </c>
      <c r="M106" s="106">
        <f t="shared" si="7"/>
        <v>0</v>
      </c>
      <c r="N106" s="106">
        <f t="shared" si="7"/>
        <v>533.20000000000005</v>
      </c>
      <c r="P106" s="19"/>
      <c r="Q106" s="19"/>
    </row>
    <row r="107" spans="1:17" s="1" customFormat="1" ht="15.75" x14ac:dyDescent="0.25">
      <c r="A107" s="12">
        <v>90</v>
      </c>
      <c r="B107" s="11" t="s">
        <v>69</v>
      </c>
      <c r="C107" s="99">
        <v>2044.8</v>
      </c>
      <c r="D107" s="99">
        <v>0</v>
      </c>
      <c r="E107" s="99">
        <v>0</v>
      </c>
      <c r="F107" s="99">
        <v>2044.8</v>
      </c>
      <c r="G107" s="105">
        <f t="shared" si="6"/>
        <v>0</v>
      </c>
      <c r="H107" s="105">
        <v>0.1</v>
      </c>
      <c r="I107" s="105"/>
      <c r="J107" s="105">
        <v>-0.1</v>
      </c>
      <c r="K107" s="106">
        <f t="shared" si="7"/>
        <v>2044.8</v>
      </c>
      <c r="L107" s="106">
        <f t="shared" si="7"/>
        <v>0.1</v>
      </c>
      <c r="M107" s="106">
        <f t="shared" si="7"/>
        <v>0</v>
      </c>
      <c r="N107" s="106">
        <f t="shared" si="7"/>
        <v>2044.7</v>
      </c>
      <c r="P107" s="19"/>
      <c r="Q107" s="19"/>
    </row>
    <row r="108" spans="1:17" s="1" customFormat="1" ht="15.75" x14ac:dyDescent="0.25">
      <c r="A108" s="12">
        <v>91</v>
      </c>
      <c r="B108" s="6" t="s">
        <v>72</v>
      </c>
      <c r="C108" s="99">
        <v>239.2</v>
      </c>
      <c r="D108" s="99">
        <v>59</v>
      </c>
      <c r="E108" s="99">
        <v>0</v>
      </c>
      <c r="F108" s="99">
        <v>180.2</v>
      </c>
      <c r="G108" s="105">
        <f>+J108+H108</f>
        <v>0</v>
      </c>
      <c r="H108" s="105"/>
      <c r="I108" s="105"/>
      <c r="J108" s="105"/>
      <c r="K108" s="106">
        <f t="shared" si="7"/>
        <v>239.2</v>
      </c>
      <c r="L108" s="106">
        <f t="shared" si="7"/>
        <v>59</v>
      </c>
      <c r="M108" s="106">
        <f t="shared" si="7"/>
        <v>0</v>
      </c>
      <c r="N108" s="106">
        <f t="shared" si="7"/>
        <v>180.2</v>
      </c>
      <c r="P108" s="19"/>
      <c r="Q108" s="19"/>
    </row>
    <row r="109" spans="1:17" s="1" customFormat="1" ht="15.75" x14ac:dyDescent="0.25">
      <c r="A109" s="12">
        <v>92</v>
      </c>
      <c r="B109" s="6" t="s">
        <v>78</v>
      </c>
      <c r="C109" s="99">
        <v>102.9</v>
      </c>
      <c r="D109" s="99">
        <v>71</v>
      </c>
      <c r="E109" s="99">
        <v>0</v>
      </c>
      <c r="F109" s="99">
        <v>31.9</v>
      </c>
      <c r="G109" s="105">
        <f t="shared" ref="G109" si="8">+H109+J109</f>
        <v>0</v>
      </c>
      <c r="H109" s="105"/>
      <c r="I109" s="105"/>
      <c r="J109" s="105"/>
      <c r="K109" s="106">
        <f t="shared" si="7"/>
        <v>102.9</v>
      </c>
      <c r="L109" s="106">
        <f t="shared" si="7"/>
        <v>71</v>
      </c>
      <c r="M109" s="106">
        <f t="shared" si="7"/>
        <v>0</v>
      </c>
      <c r="N109" s="106">
        <f t="shared" si="7"/>
        <v>31.9</v>
      </c>
      <c r="P109" s="19"/>
      <c r="Q109" s="19"/>
    </row>
    <row r="110" spans="1:17" s="1" customFormat="1" ht="15.75" x14ac:dyDescent="0.25">
      <c r="A110" s="12">
        <v>93</v>
      </c>
      <c r="B110" s="7" t="s">
        <v>60</v>
      </c>
      <c r="C110" s="31">
        <v>7.6</v>
      </c>
      <c r="D110" s="31">
        <v>0</v>
      </c>
      <c r="E110" s="31">
        <v>0</v>
      </c>
      <c r="F110" s="31">
        <v>7.6</v>
      </c>
      <c r="G110" s="31">
        <f t="shared" ref="G110:N110" si="9">+G111</f>
        <v>0</v>
      </c>
      <c r="H110" s="31">
        <f t="shared" si="9"/>
        <v>0</v>
      </c>
      <c r="I110" s="31">
        <f t="shared" si="9"/>
        <v>0</v>
      </c>
      <c r="J110" s="31">
        <f t="shared" si="9"/>
        <v>0</v>
      </c>
      <c r="K110" s="31">
        <f t="shared" si="9"/>
        <v>7.6</v>
      </c>
      <c r="L110" s="31">
        <f t="shared" si="9"/>
        <v>0</v>
      </c>
      <c r="M110" s="31">
        <f t="shared" si="9"/>
        <v>0</v>
      </c>
      <c r="N110" s="31">
        <f t="shared" si="9"/>
        <v>7.6</v>
      </c>
      <c r="P110" s="19"/>
      <c r="Q110" s="19"/>
    </row>
    <row r="111" spans="1:17" s="1" customFormat="1" ht="15.75" x14ac:dyDescent="0.25">
      <c r="A111" s="12">
        <v>94</v>
      </c>
      <c r="B111" s="6" t="s">
        <v>123</v>
      </c>
      <c r="C111" s="99">
        <v>7.6</v>
      </c>
      <c r="D111" s="99">
        <v>0</v>
      </c>
      <c r="E111" s="99">
        <v>0</v>
      </c>
      <c r="F111" s="99">
        <v>7.6</v>
      </c>
      <c r="G111" s="105">
        <f>+H111+J111</f>
        <v>0</v>
      </c>
      <c r="H111" s="105"/>
      <c r="I111" s="105"/>
      <c r="J111" s="105"/>
      <c r="K111" s="106">
        <f>+C111+G111</f>
        <v>7.6</v>
      </c>
      <c r="L111" s="106">
        <f t="shared" ref="L111:N111" si="10">+D111+H111</f>
        <v>0</v>
      </c>
      <c r="M111" s="106">
        <f t="shared" si="10"/>
        <v>0</v>
      </c>
      <c r="N111" s="106">
        <f t="shared" si="10"/>
        <v>7.6</v>
      </c>
      <c r="P111" s="19"/>
      <c r="Q111" s="19"/>
    </row>
    <row r="112" spans="1:17" s="1" customFormat="1" ht="15.75" x14ac:dyDescent="0.25">
      <c r="A112" s="12">
        <v>95</v>
      </c>
      <c r="B112" s="7" t="s">
        <v>4</v>
      </c>
      <c r="C112" s="31">
        <v>4962.8999999999996</v>
      </c>
      <c r="D112" s="31">
        <v>2986.5</v>
      </c>
      <c r="E112" s="31">
        <v>0</v>
      </c>
      <c r="F112" s="31">
        <v>1976.4</v>
      </c>
      <c r="G112" s="31">
        <f t="shared" ref="G112:N112" si="11">+G113+G114+G116+G118+G120+G122+G124</f>
        <v>0</v>
      </c>
      <c r="H112" s="31">
        <f t="shared" si="11"/>
        <v>0</v>
      </c>
      <c r="I112" s="31">
        <f t="shared" si="11"/>
        <v>0</v>
      </c>
      <c r="J112" s="31">
        <f t="shared" si="11"/>
        <v>0</v>
      </c>
      <c r="K112" s="31">
        <f t="shared" si="11"/>
        <v>4962.8999999999996</v>
      </c>
      <c r="L112" s="31">
        <f t="shared" si="11"/>
        <v>2986.5</v>
      </c>
      <c r="M112" s="31">
        <f t="shared" si="11"/>
        <v>0</v>
      </c>
      <c r="N112" s="31">
        <f t="shared" si="11"/>
        <v>1976.4</v>
      </c>
      <c r="P112" s="19"/>
      <c r="Q112" s="19"/>
    </row>
    <row r="113" spans="1:17" s="1" customFormat="1" ht="15.75" x14ac:dyDescent="0.25">
      <c r="A113" s="12">
        <v>96</v>
      </c>
      <c r="B113" s="11" t="s">
        <v>51</v>
      </c>
      <c r="C113" s="99">
        <v>1.8</v>
      </c>
      <c r="D113" s="99">
        <v>1.8</v>
      </c>
      <c r="E113" s="99">
        <v>0</v>
      </c>
      <c r="F113" s="99">
        <v>0</v>
      </c>
      <c r="G113" s="105">
        <f t="shared" ref="G113:G125" si="12">+H113+J113</f>
        <v>0</v>
      </c>
      <c r="H113" s="105"/>
      <c r="I113" s="105"/>
      <c r="J113" s="105"/>
      <c r="K113" s="106">
        <f t="shared" ref="K113:N125" si="13">+C113+G113</f>
        <v>1.8</v>
      </c>
      <c r="L113" s="106">
        <f t="shared" si="13"/>
        <v>1.8</v>
      </c>
      <c r="M113" s="106">
        <f t="shared" si="13"/>
        <v>0</v>
      </c>
      <c r="N113" s="106">
        <f t="shared" si="13"/>
        <v>0</v>
      </c>
      <c r="P113" s="19"/>
      <c r="Q113" s="19"/>
    </row>
    <row r="114" spans="1:17" s="1" customFormat="1" ht="31.5" x14ac:dyDescent="0.25">
      <c r="A114" s="12">
        <v>97</v>
      </c>
      <c r="B114" s="11" t="s">
        <v>88</v>
      </c>
      <c r="C114" s="99">
        <v>2229.4</v>
      </c>
      <c r="D114" s="99">
        <v>2162.5</v>
      </c>
      <c r="E114" s="99">
        <v>0</v>
      </c>
      <c r="F114" s="99">
        <v>66.900000000000006</v>
      </c>
      <c r="G114" s="105">
        <f t="shared" si="12"/>
        <v>0</v>
      </c>
      <c r="H114" s="105"/>
      <c r="I114" s="105"/>
      <c r="J114" s="105"/>
      <c r="K114" s="106">
        <f t="shared" si="13"/>
        <v>2229.4</v>
      </c>
      <c r="L114" s="106">
        <f t="shared" si="13"/>
        <v>2162.5</v>
      </c>
      <c r="M114" s="106">
        <f t="shared" si="13"/>
        <v>0</v>
      </c>
      <c r="N114" s="106">
        <f t="shared" si="13"/>
        <v>66.900000000000006</v>
      </c>
      <c r="P114" s="19"/>
      <c r="Q114" s="19"/>
    </row>
    <row r="115" spans="1:17" s="1" customFormat="1" ht="15.75" x14ac:dyDescent="0.25">
      <c r="A115" s="12">
        <v>98</v>
      </c>
      <c r="B115" s="42" t="s">
        <v>137</v>
      </c>
      <c r="C115" s="99">
        <v>118.8</v>
      </c>
      <c r="D115" s="99">
        <v>118.8</v>
      </c>
      <c r="E115" s="99">
        <v>0</v>
      </c>
      <c r="F115" s="99">
        <v>0</v>
      </c>
      <c r="G115" s="105">
        <f t="shared" si="12"/>
        <v>0</v>
      </c>
      <c r="H115" s="105"/>
      <c r="I115" s="105"/>
      <c r="J115" s="105"/>
      <c r="K115" s="106">
        <f t="shared" si="13"/>
        <v>118.8</v>
      </c>
      <c r="L115" s="106">
        <f t="shared" si="13"/>
        <v>118.8</v>
      </c>
      <c r="M115" s="106">
        <f t="shared" si="13"/>
        <v>0</v>
      </c>
      <c r="N115" s="106">
        <f t="shared" si="13"/>
        <v>0</v>
      </c>
      <c r="P115" s="19"/>
      <c r="Q115" s="19"/>
    </row>
    <row r="116" spans="1:17" s="1" customFormat="1" ht="31.5" x14ac:dyDescent="0.25">
      <c r="A116" s="12">
        <v>99</v>
      </c>
      <c r="B116" s="6" t="s">
        <v>62</v>
      </c>
      <c r="C116" s="99">
        <v>1865.3</v>
      </c>
      <c r="D116" s="99">
        <v>333.1</v>
      </c>
      <c r="E116" s="99">
        <v>0</v>
      </c>
      <c r="F116" s="99">
        <v>1532.2</v>
      </c>
      <c r="G116" s="105">
        <f t="shared" si="12"/>
        <v>0</v>
      </c>
      <c r="H116" s="105"/>
      <c r="I116" s="105"/>
      <c r="J116" s="105"/>
      <c r="K116" s="106">
        <f t="shared" si="13"/>
        <v>1865.3</v>
      </c>
      <c r="L116" s="106">
        <f t="shared" si="13"/>
        <v>333.1</v>
      </c>
      <c r="M116" s="106">
        <f t="shared" si="13"/>
        <v>0</v>
      </c>
      <c r="N116" s="106">
        <f t="shared" si="13"/>
        <v>1532.2</v>
      </c>
      <c r="P116" s="19"/>
      <c r="Q116" s="19"/>
    </row>
    <row r="117" spans="1:17" s="1" customFormat="1" ht="15.75" x14ac:dyDescent="0.25">
      <c r="A117" s="12">
        <v>100</v>
      </c>
      <c r="B117" s="42" t="s">
        <v>137</v>
      </c>
      <c r="C117" s="99">
        <v>333.1</v>
      </c>
      <c r="D117" s="99">
        <v>333.1</v>
      </c>
      <c r="E117" s="99">
        <v>0</v>
      </c>
      <c r="F117" s="99">
        <v>0</v>
      </c>
      <c r="G117" s="105">
        <f t="shared" si="12"/>
        <v>0</v>
      </c>
      <c r="H117" s="105"/>
      <c r="I117" s="105"/>
      <c r="J117" s="105"/>
      <c r="K117" s="106">
        <f t="shared" si="13"/>
        <v>333.1</v>
      </c>
      <c r="L117" s="106">
        <f t="shared" si="13"/>
        <v>333.1</v>
      </c>
      <c r="M117" s="106">
        <f t="shared" si="13"/>
        <v>0</v>
      </c>
      <c r="N117" s="106">
        <f t="shared" si="13"/>
        <v>0</v>
      </c>
      <c r="P117" s="19"/>
      <c r="Q117" s="19"/>
    </row>
    <row r="118" spans="1:17" s="1" customFormat="1" ht="15.75" x14ac:dyDescent="0.25">
      <c r="A118" s="12">
        <v>101</v>
      </c>
      <c r="B118" s="6" t="s">
        <v>192</v>
      </c>
      <c r="C118" s="99">
        <v>21.9</v>
      </c>
      <c r="D118" s="99">
        <v>21.9</v>
      </c>
      <c r="E118" s="99">
        <v>0</v>
      </c>
      <c r="F118" s="99">
        <v>0</v>
      </c>
      <c r="G118" s="105">
        <f t="shared" si="12"/>
        <v>0</v>
      </c>
      <c r="H118" s="105"/>
      <c r="I118" s="105"/>
      <c r="J118" s="105"/>
      <c r="K118" s="106">
        <f t="shared" si="13"/>
        <v>21.9</v>
      </c>
      <c r="L118" s="106">
        <f t="shared" si="13"/>
        <v>21.9</v>
      </c>
      <c r="M118" s="106">
        <f t="shared" si="13"/>
        <v>0</v>
      </c>
      <c r="N118" s="106">
        <f t="shared" si="13"/>
        <v>0</v>
      </c>
      <c r="P118" s="19"/>
      <c r="Q118" s="19"/>
    </row>
    <row r="119" spans="1:17" s="1" customFormat="1" ht="15.75" x14ac:dyDescent="0.25">
      <c r="A119" s="12">
        <v>102</v>
      </c>
      <c r="B119" s="42" t="s">
        <v>137</v>
      </c>
      <c r="C119" s="99">
        <v>21.9</v>
      </c>
      <c r="D119" s="99">
        <v>21.9</v>
      </c>
      <c r="E119" s="99">
        <v>0</v>
      </c>
      <c r="F119" s="99">
        <v>0</v>
      </c>
      <c r="G119" s="105">
        <f t="shared" si="12"/>
        <v>0</v>
      </c>
      <c r="H119" s="105"/>
      <c r="I119" s="105"/>
      <c r="J119" s="105"/>
      <c r="K119" s="106">
        <f t="shared" si="13"/>
        <v>21.9</v>
      </c>
      <c r="L119" s="106">
        <f t="shared" si="13"/>
        <v>21.9</v>
      </c>
      <c r="M119" s="106">
        <f t="shared" si="13"/>
        <v>0</v>
      </c>
      <c r="N119" s="106">
        <f t="shared" si="13"/>
        <v>0</v>
      </c>
      <c r="P119" s="19"/>
      <c r="Q119" s="19"/>
    </row>
    <row r="120" spans="1:17" s="1" customFormat="1" ht="15.75" x14ac:dyDescent="0.25">
      <c r="A120" s="12">
        <v>103</v>
      </c>
      <c r="B120" s="6" t="s">
        <v>65</v>
      </c>
      <c r="C120" s="99">
        <v>798.8</v>
      </c>
      <c r="D120" s="99">
        <v>421.5</v>
      </c>
      <c r="E120" s="99">
        <v>0</v>
      </c>
      <c r="F120" s="99">
        <v>377.3</v>
      </c>
      <c r="G120" s="105">
        <f t="shared" si="12"/>
        <v>0</v>
      </c>
      <c r="H120" s="105"/>
      <c r="I120" s="105"/>
      <c r="J120" s="105"/>
      <c r="K120" s="106">
        <f t="shared" si="13"/>
        <v>798.8</v>
      </c>
      <c r="L120" s="106">
        <f t="shared" si="13"/>
        <v>421.5</v>
      </c>
      <c r="M120" s="106">
        <f t="shared" si="13"/>
        <v>0</v>
      </c>
      <c r="N120" s="106">
        <f t="shared" si="13"/>
        <v>377.3</v>
      </c>
      <c r="P120" s="19"/>
      <c r="Q120" s="19"/>
    </row>
    <row r="121" spans="1:17" s="1" customFormat="1" ht="15.75" x14ac:dyDescent="0.25">
      <c r="A121" s="12">
        <v>104</v>
      </c>
      <c r="B121" s="42" t="s">
        <v>137</v>
      </c>
      <c r="C121" s="99">
        <v>421.5</v>
      </c>
      <c r="D121" s="99">
        <v>421.5</v>
      </c>
      <c r="E121" s="99">
        <v>0</v>
      </c>
      <c r="F121" s="99">
        <v>0</v>
      </c>
      <c r="G121" s="105">
        <f t="shared" si="12"/>
        <v>0</v>
      </c>
      <c r="H121" s="105"/>
      <c r="I121" s="105"/>
      <c r="J121" s="105"/>
      <c r="K121" s="106">
        <f t="shared" si="13"/>
        <v>421.5</v>
      </c>
      <c r="L121" s="106">
        <f t="shared" si="13"/>
        <v>421.5</v>
      </c>
      <c r="M121" s="106">
        <f t="shared" si="13"/>
        <v>0</v>
      </c>
      <c r="N121" s="106">
        <f t="shared" si="13"/>
        <v>0</v>
      </c>
      <c r="P121" s="19"/>
      <c r="Q121" s="19"/>
    </row>
    <row r="122" spans="1:17" s="1" customFormat="1" ht="15.75" x14ac:dyDescent="0.25">
      <c r="A122" s="12">
        <v>105</v>
      </c>
      <c r="B122" s="11" t="s">
        <v>69</v>
      </c>
      <c r="C122" s="99">
        <v>28.7</v>
      </c>
      <c r="D122" s="99">
        <v>28.7</v>
      </c>
      <c r="E122" s="99">
        <v>0</v>
      </c>
      <c r="F122" s="99">
        <v>0</v>
      </c>
      <c r="G122" s="105">
        <f t="shared" si="12"/>
        <v>0</v>
      </c>
      <c r="H122" s="105"/>
      <c r="I122" s="105"/>
      <c r="J122" s="105"/>
      <c r="K122" s="106">
        <f t="shared" si="13"/>
        <v>28.7</v>
      </c>
      <c r="L122" s="106">
        <f t="shared" si="13"/>
        <v>28.7</v>
      </c>
      <c r="M122" s="106">
        <f t="shared" si="13"/>
        <v>0</v>
      </c>
      <c r="N122" s="106">
        <f t="shared" si="13"/>
        <v>0</v>
      </c>
      <c r="P122" s="19"/>
      <c r="Q122" s="19"/>
    </row>
    <row r="123" spans="1:17" s="1" customFormat="1" ht="15.75" x14ac:dyDescent="0.25">
      <c r="A123" s="12">
        <v>106</v>
      </c>
      <c r="B123" s="42" t="s">
        <v>137</v>
      </c>
      <c r="C123" s="99">
        <v>28.7</v>
      </c>
      <c r="D123" s="99">
        <v>28.7</v>
      </c>
      <c r="E123" s="99">
        <v>0</v>
      </c>
      <c r="F123" s="99">
        <v>0</v>
      </c>
      <c r="G123" s="105">
        <f t="shared" si="12"/>
        <v>0</v>
      </c>
      <c r="H123" s="105"/>
      <c r="I123" s="105"/>
      <c r="J123" s="105"/>
      <c r="K123" s="106">
        <f t="shared" si="13"/>
        <v>28.7</v>
      </c>
      <c r="L123" s="106">
        <f t="shared" si="13"/>
        <v>28.7</v>
      </c>
      <c r="M123" s="106">
        <f t="shared" si="13"/>
        <v>0</v>
      </c>
      <c r="N123" s="106">
        <f t="shared" si="13"/>
        <v>0</v>
      </c>
      <c r="P123" s="19"/>
      <c r="Q123" s="19"/>
    </row>
    <row r="124" spans="1:17" s="1" customFormat="1" ht="15.75" x14ac:dyDescent="0.25">
      <c r="A124" s="12">
        <v>107</v>
      </c>
      <c r="B124" s="6" t="s">
        <v>72</v>
      </c>
      <c r="C124" s="99">
        <v>17</v>
      </c>
      <c r="D124" s="99">
        <v>17</v>
      </c>
      <c r="E124" s="99">
        <v>0</v>
      </c>
      <c r="F124" s="99">
        <v>0</v>
      </c>
      <c r="G124" s="105">
        <f t="shared" si="12"/>
        <v>0</v>
      </c>
      <c r="H124" s="105"/>
      <c r="I124" s="105"/>
      <c r="J124" s="105"/>
      <c r="K124" s="106">
        <f t="shared" si="13"/>
        <v>17</v>
      </c>
      <c r="L124" s="106">
        <f t="shared" si="13"/>
        <v>17</v>
      </c>
      <c r="M124" s="106">
        <f t="shared" si="13"/>
        <v>0</v>
      </c>
      <c r="N124" s="106">
        <f t="shared" si="13"/>
        <v>0</v>
      </c>
      <c r="P124" s="19"/>
      <c r="Q124" s="19"/>
    </row>
    <row r="125" spans="1:17" s="1" customFormat="1" ht="15.75" x14ac:dyDescent="0.25">
      <c r="A125" s="12">
        <v>108</v>
      </c>
      <c r="B125" s="42" t="s">
        <v>137</v>
      </c>
      <c r="C125" s="99">
        <v>17</v>
      </c>
      <c r="D125" s="99">
        <v>17</v>
      </c>
      <c r="E125" s="99">
        <v>0</v>
      </c>
      <c r="F125" s="99">
        <v>0</v>
      </c>
      <c r="G125" s="105">
        <f t="shared" si="12"/>
        <v>0</v>
      </c>
      <c r="H125" s="105"/>
      <c r="I125" s="105"/>
      <c r="J125" s="105"/>
      <c r="K125" s="106">
        <f t="shared" si="13"/>
        <v>17</v>
      </c>
      <c r="L125" s="106">
        <f t="shared" si="13"/>
        <v>17</v>
      </c>
      <c r="M125" s="106">
        <f t="shared" si="13"/>
        <v>0</v>
      </c>
      <c r="N125" s="106">
        <f t="shared" si="13"/>
        <v>0</v>
      </c>
      <c r="P125" s="19"/>
      <c r="Q125" s="19"/>
    </row>
    <row r="126" spans="1:17" s="1" customFormat="1" ht="15.75" x14ac:dyDescent="0.25">
      <c r="A126" s="12">
        <v>109</v>
      </c>
      <c r="B126" s="7" t="s">
        <v>5</v>
      </c>
      <c r="C126" s="31">
        <v>146.5</v>
      </c>
      <c r="D126" s="31">
        <v>57</v>
      </c>
      <c r="E126" s="31">
        <v>0</v>
      </c>
      <c r="F126" s="31">
        <v>89.5</v>
      </c>
      <c r="G126" s="31">
        <f t="shared" ref="G126:N126" si="14">+G127+G129</f>
        <v>35</v>
      </c>
      <c r="H126" s="31">
        <f t="shared" si="14"/>
        <v>0</v>
      </c>
      <c r="I126" s="31">
        <f t="shared" si="14"/>
        <v>0</v>
      </c>
      <c r="J126" s="31">
        <f t="shared" si="14"/>
        <v>35</v>
      </c>
      <c r="K126" s="31">
        <f t="shared" si="14"/>
        <v>181.5</v>
      </c>
      <c r="L126" s="31">
        <f t="shared" si="14"/>
        <v>57</v>
      </c>
      <c r="M126" s="31">
        <f t="shared" si="14"/>
        <v>0</v>
      </c>
      <c r="N126" s="31">
        <f t="shared" si="14"/>
        <v>124.5</v>
      </c>
      <c r="P126" s="19"/>
      <c r="Q126" s="19"/>
    </row>
    <row r="127" spans="1:17" s="1" customFormat="1" ht="15.75" x14ac:dyDescent="0.25">
      <c r="A127" s="12">
        <v>110</v>
      </c>
      <c r="B127" s="6" t="s">
        <v>192</v>
      </c>
      <c r="C127" s="99">
        <v>122.8</v>
      </c>
      <c r="D127" s="99">
        <v>51</v>
      </c>
      <c r="E127" s="99">
        <v>0</v>
      </c>
      <c r="F127" s="99">
        <v>71.8</v>
      </c>
      <c r="G127" s="105">
        <f t="shared" ref="G127:G129" si="15">+H127+J127</f>
        <v>0</v>
      </c>
      <c r="H127" s="105"/>
      <c r="I127" s="105"/>
      <c r="J127" s="105"/>
      <c r="K127" s="106">
        <f t="shared" ref="K127:N129" si="16">+C127+G127</f>
        <v>122.8</v>
      </c>
      <c r="L127" s="106">
        <f t="shared" si="16"/>
        <v>51</v>
      </c>
      <c r="M127" s="106">
        <f t="shared" si="16"/>
        <v>0</v>
      </c>
      <c r="N127" s="106">
        <f t="shared" si="16"/>
        <v>71.8</v>
      </c>
      <c r="P127" s="19"/>
      <c r="Q127" s="19"/>
    </row>
    <row r="128" spans="1:17" s="1" customFormat="1" ht="15.75" x14ac:dyDescent="0.25">
      <c r="A128" s="12">
        <v>111</v>
      </c>
      <c r="B128" s="42" t="s">
        <v>137</v>
      </c>
      <c r="C128" s="99">
        <v>36</v>
      </c>
      <c r="D128" s="99">
        <v>36</v>
      </c>
      <c r="E128" s="99">
        <v>0</v>
      </c>
      <c r="F128" s="99">
        <v>0</v>
      </c>
      <c r="G128" s="105">
        <f t="shared" si="15"/>
        <v>0</v>
      </c>
      <c r="H128" s="105"/>
      <c r="I128" s="105"/>
      <c r="J128" s="105"/>
      <c r="K128" s="106">
        <f t="shared" si="16"/>
        <v>36</v>
      </c>
      <c r="L128" s="106">
        <f t="shared" si="16"/>
        <v>36</v>
      </c>
      <c r="M128" s="106">
        <f t="shared" si="16"/>
        <v>0</v>
      </c>
      <c r="N128" s="106">
        <f t="shared" si="16"/>
        <v>0</v>
      </c>
      <c r="P128" s="19"/>
      <c r="Q128" s="19"/>
    </row>
    <row r="129" spans="1:17" s="1" customFormat="1" ht="15.75" x14ac:dyDescent="0.25">
      <c r="A129" s="12">
        <v>112</v>
      </c>
      <c r="B129" s="11" t="s">
        <v>69</v>
      </c>
      <c r="C129" s="99">
        <v>23.7</v>
      </c>
      <c r="D129" s="99">
        <v>6</v>
      </c>
      <c r="E129" s="99">
        <v>0</v>
      </c>
      <c r="F129" s="99">
        <v>17.7</v>
      </c>
      <c r="G129" s="106">
        <f t="shared" si="15"/>
        <v>35</v>
      </c>
      <c r="H129" s="106"/>
      <c r="I129" s="106"/>
      <c r="J129" s="106">
        <v>35</v>
      </c>
      <c r="K129" s="106">
        <f t="shared" si="16"/>
        <v>58.7</v>
      </c>
      <c r="L129" s="106">
        <f t="shared" si="16"/>
        <v>6</v>
      </c>
      <c r="M129" s="106">
        <f t="shared" si="16"/>
        <v>0</v>
      </c>
      <c r="N129" s="106">
        <f t="shared" si="16"/>
        <v>52.7</v>
      </c>
      <c r="P129" s="19"/>
      <c r="Q129" s="19"/>
    </row>
    <row r="130" spans="1:17" s="1" customFormat="1" ht="15.75" x14ac:dyDescent="0.25">
      <c r="A130" s="12">
        <v>113</v>
      </c>
      <c r="B130" s="7" t="s">
        <v>6</v>
      </c>
      <c r="C130" s="31">
        <v>374.5</v>
      </c>
      <c r="D130" s="31">
        <v>374.5</v>
      </c>
      <c r="E130" s="31">
        <v>0</v>
      </c>
      <c r="F130" s="31">
        <v>0</v>
      </c>
      <c r="G130" s="31">
        <f t="shared" ref="G130:N130" si="17">+G131+G133</f>
        <v>0</v>
      </c>
      <c r="H130" s="31">
        <f t="shared" si="17"/>
        <v>0</v>
      </c>
      <c r="I130" s="31">
        <f t="shared" si="17"/>
        <v>0</v>
      </c>
      <c r="J130" s="31">
        <f t="shared" si="17"/>
        <v>0</v>
      </c>
      <c r="K130" s="31">
        <f t="shared" si="17"/>
        <v>374.5</v>
      </c>
      <c r="L130" s="31">
        <f t="shared" si="17"/>
        <v>374.5</v>
      </c>
      <c r="M130" s="31">
        <f t="shared" si="17"/>
        <v>0</v>
      </c>
      <c r="N130" s="31">
        <f t="shared" si="17"/>
        <v>0</v>
      </c>
      <c r="P130" s="19"/>
      <c r="Q130" s="19"/>
    </row>
    <row r="131" spans="1:17" s="1" customFormat="1" ht="15.75" x14ac:dyDescent="0.25">
      <c r="A131" s="12">
        <v>114</v>
      </c>
      <c r="B131" s="6" t="s">
        <v>72</v>
      </c>
      <c r="C131" s="99">
        <v>324.5</v>
      </c>
      <c r="D131" s="99">
        <v>324.5</v>
      </c>
      <c r="E131" s="99">
        <v>0</v>
      </c>
      <c r="F131" s="99">
        <v>0</v>
      </c>
      <c r="G131" s="105">
        <f t="shared" ref="G131:G133" si="18">+H131+J131</f>
        <v>0</v>
      </c>
      <c r="H131" s="105"/>
      <c r="I131" s="105"/>
      <c r="J131" s="105"/>
      <c r="K131" s="106">
        <f t="shared" ref="K131:N133" si="19">+C131+G131</f>
        <v>324.5</v>
      </c>
      <c r="L131" s="106">
        <f t="shared" si="19"/>
        <v>324.5</v>
      </c>
      <c r="M131" s="106">
        <f t="shared" si="19"/>
        <v>0</v>
      </c>
      <c r="N131" s="106">
        <f t="shared" si="19"/>
        <v>0</v>
      </c>
      <c r="P131" s="19"/>
      <c r="Q131" s="19"/>
    </row>
    <row r="132" spans="1:17" s="1" customFormat="1" ht="15.75" x14ac:dyDescent="0.25">
      <c r="A132" s="12">
        <v>115</v>
      </c>
      <c r="B132" s="42" t="s">
        <v>137</v>
      </c>
      <c r="C132" s="99">
        <v>207.2</v>
      </c>
      <c r="D132" s="99">
        <v>207.2</v>
      </c>
      <c r="E132" s="99">
        <v>0</v>
      </c>
      <c r="F132" s="99">
        <v>0</v>
      </c>
      <c r="G132" s="105">
        <f t="shared" si="18"/>
        <v>0</v>
      </c>
      <c r="H132" s="105"/>
      <c r="I132" s="105"/>
      <c r="J132" s="105"/>
      <c r="K132" s="106">
        <f t="shared" si="19"/>
        <v>207.2</v>
      </c>
      <c r="L132" s="106">
        <f t="shared" si="19"/>
        <v>207.2</v>
      </c>
      <c r="M132" s="106">
        <f t="shared" si="19"/>
        <v>0</v>
      </c>
      <c r="N132" s="106">
        <f t="shared" si="19"/>
        <v>0</v>
      </c>
      <c r="P132" s="19"/>
      <c r="Q132" s="19"/>
    </row>
    <row r="133" spans="1:17" s="1" customFormat="1" ht="15.75" x14ac:dyDescent="0.25">
      <c r="A133" s="12">
        <v>116</v>
      </c>
      <c r="B133" s="6" t="s">
        <v>78</v>
      </c>
      <c r="C133" s="99">
        <v>50</v>
      </c>
      <c r="D133" s="99">
        <v>50</v>
      </c>
      <c r="E133" s="99">
        <v>0</v>
      </c>
      <c r="F133" s="99">
        <v>0</v>
      </c>
      <c r="G133" s="105">
        <f t="shared" si="18"/>
        <v>0</v>
      </c>
      <c r="H133" s="105"/>
      <c r="I133" s="105"/>
      <c r="J133" s="105"/>
      <c r="K133" s="106">
        <f t="shared" si="19"/>
        <v>50</v>
      </c>
      <c r="L133" s="106">
        <f t="shared" si="19"/>
        <v>50</v>
      </c>
      <c r="M133" s="106">
        <f t="shared" si="19"/>
        <v>0</v>
      </c>
      <c r="N133" s="106">
        <f t="shared" si="19"/>
        <v>0</v>
      </c>
      <c r="P133" s="19"/>
      <c r="Q133" s="19"/>
    </row>
    <row r="134" spans="1:17" s="1" customFormat="1" ht="15.75" x14ac:dyDescent="0.25">
      <c r="A134" s="12">
        <v>117</v>
      </c>
      <c r="B134" s="7" t="s">
        <v>116</v>
      </c>
      <c r="C134" s="31">
        <v>19604.400000000001</v>
      </c>
      <c r="D134" s="31">
        <v>8202.1</v>
      </c>
      <c r="E134" s="31">
        <v>344.1</v>
      </c>
      <c r="F134" s="31">
        <v>11402.3</v>
      </c>
      <c r="G134" s="31">
        <f t="shared" ref="G134:N134" si="20">+G17+G35+G88</f>
        <v>1442.7</v>
      </c>
      <c r="H134" s="31">
        <f t="shared" si="20"/>
        <v>484.3</v>
      </c>
      <c r="I134" s="31">
        <f t="shared" si="20"/>
        <v>0</v>
      </c>
      <c r="J134" s="31">
        <f t="shared" si="20"/>
        <v>958.4</v>
      </c>
      <c r="K134" s="31">
        <f t="shared" si="20"/>
        <v>21047.1</v>
      </c>
      <c r="L134" s="31">
        <f t="shared" si="20"/>
        <v>8686.4</v>
      </c>
      <c r="M134" s="31">
        <f t="shared" si="20"/>
        <v>344.1</v>
      </c>
      <c r="N134" s="31">
        <f t="shared" si="20"/>
        <v>12360.7</v>
      </c>
      <c r="P134" s="19"/>
      <c r="Q134" s="19"/>
    </row>
    <row r="136" spans="1:17" x14ac:dyDescent="0.25">
      <c r="B136" s="62"/>
    </row>
  </sheetData>
  <mergeCells count="18">
    <mergeCell ref="L14:M14"/>
    <mergeCell ref="N14:N15"/>
    <mergeCell ref="A13:A15"/>
    <mergeCell ref="B13:B15"/>
    <mergeCell ref="A9:N9"/>
    <mergeCell ref="C12:F12"/>
    <mergeCell ref="C13:C15"/>
    <mergeCell ref="D13:F13"/>
    <mergeCell ref="D14:E14"/>
    <mergeCell ref="F14:F15"/>
    <mergeCell ref="G12:J12"/>
    <mergeCell ref="K12:N12"/>
    <mergeCell ref="G13:G15"/>
    <mergeCell ref="H13:J13"/>
    <mergeCell ref="K13:K15"/>
    <mergeCell ref="L13:N13"/>
    <mergeCell ref="H14:I14"/>
    <mergeCell ref="J14:J15"/>
  </mergeCells>
  <pageMargins left="0.94488188976377963" right="0.35433070866141736" top="0.74803149606299213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1 pr. pajamos </vt:lpstr>
      <vt:lpstr>1 pr. asignavimai</vt:lpstr>
      <vt:lpstr>2 pr.</vt:lpstr>
      <vt:lpstr>3 pr.</vt:lpstr>
      <vt:lpstr>4 pr.</vt:lpstr>
      <vt:lpstr>'1 pr. asignavimai'!Print_Titles</vt:lpstr>
      <vt:lpstr>'1 pr. pajamos '!Print_Titles</vt:lpstr>
      <vt:lpstr>'2 pr.'!Print_Titles</vt:lpstr>
      <vt:lpstr>'4 pr.'!Print_Titles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Deimante Buteniene</cp:lastModifiedBy>
  <cp:lastPrinted>2019-07-04T04:56:27Z</cp:lastPrinted>
  <dcterms:created xsi:type="dcterms:W3CDTF">2013-11-22T06:09:34Z</dcterms:created>
  <dcterms:modified xsi:type="dcterms:W3CDTF">2019-07-08T06:47:24Z</dcterms:modified>
</cp:coreProperties>
</file>