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luosnis\Kmsa\Strateginio planavimo skyrius\SVP PLANAI\2020-2022 SVP\SPRENDIMO PROJEKTAS\VIEŠINIMUI\"/>
    </mc:Choice>
  </mc:AlternateContent>
  <bookViews>
    <workbookView xWindow="30" yWindow="1905" windowWidth="23010" windowHeight="9480"/>
  </bookViews>
  <sheets>
    <sheet name="Aiškinamoji lentelė" sheetId="13" r:id="rId1"/>
  </sheets>
  <definedNames>
    <definedName name="_xlnm.Print_Area" localSheetId="0">'Aiškinamoji lentelė'!$A$1:$Q$121</definedName>
    <definedName name="_xlnm.Print_Titles" localSheetId="0">'Aiškinamoji lentelė'!$6:$8</definedName>
  </definedNames>
  <calcPr calcId="162913" fullPrecision="0"/>
</workbook>
</file>

<file path=xl/calcChain.xml><?xml version="1.0" encoding="utf-8"?>
<calcChain xmlns="http://schemas.openxmlformats.org/spreadsheetml/2006/main">
  <c r="K47" i="13" l="1"/>
  <c r="K62" i="13" l="1"/>
  <c r="K23" i="13" l="1"/>
  <c r="J115" i="13" l="1"/>
  <c r="J114" i="13"/>
  <c r="J111" i="13"/>
  <c r="J67" i="13"/>
  <c r="K67" i="13"/>
  <c r="L67" i="13"/>
  <c r="I76" i="13"/>
  <c r="I77" i="13" s="1"/>
  <c r="J76" i="13"/>
  <c r="J77" i="13" s="1"/>
  <c r="J47" i="13"/>
  <c r="L47" i="13"/>
  <c r="K76" i="13"/>
  <c r="K77" i="13" s="1"/>
  <c r="K90" i="13"/>
  <c r="L76" i="13"/>
  <c r="L77" i="13" s="1"/>
  <c r="J90" i="13"/>
  <c r="I90" i="13"/>
  <c r="J101" i="13"/>
  <c r="J102" i="13" l="1"/>
  <c r="K101" i="13"/>
  <c r="L101" i="13"/>
  <c r="L90" i="13" l="1"/>
  <c r="L102" i="13" s="1"/>
  <c r="K102" i="13"/>
  <c r="L68" i="13" l="1"/>
  <c r="L103" i="13" s="1"/>
  <c r="L104" i="13" l="1"/>
  <c r="L111" i="13" l="1"/>
  <c r="L118" i="13" l="1"/>
  <c r="L120" i="13"/>
  <c r="L119" i="13"/>
  <c r="L117" i="13"/>
  <c r="L115" i="13"/>
  <c r="L113" i="13"/>
  <c r="L112" i="13"/>
  <c r="L116" i="13" l="1"/>
  <c r="L110" i="13"/>
  <c r="I19" i="13" l="1"/>
  <c r="I111" i="13" l="1"/>
  <c r="I47" i="13"/>
  <c r="I93" i="13"/>
  <c r="I101" i="13" s="1"/>
  <c r="I102" i="13" s="1"/>
  <c r="I59" i="13" l="1"/>
  <c r="I115" i="13" l="1"/>
  <c r="I67" i="13"/>
  <c r="K113" i="13"/>
  <c r="J113" i="13"/>
  <c r="I113" i="13"/>
  <c r="J68" i="13" l="1"/>
  <c r="J103" i="13" s="1"/>
  <c r="I114" i="13" l="1"/>
  <c r="I120" i="13"/>
  <c r="I119" i="13"/>
  <c r="K112" i="13"/>
  <c r="J112" i="13"/>
  <c r="I112" i="13"/>
  <c r="K111" i="13"/>
  <c r="K120" i="13"/>
  <c r="J120" i="13"/>
  <c r="J104" i="13" l="1"/>
  <c r="K119" i="13"/>
  <c r="J119" i="13"/>
  <c r="K118" i="13"/>
  <c r="J118" i="13"/>
  <c r="I118" i="13"/>
  <c r="I116" i="13" s="1"/>
  <c r="K117" i="13"/>
  <c r="J117" i="13"/>
  <c r="I117" i="13"/>
  <c r="K115" i="13"/>
  <c r="K114" i="13"/>
  <c r="I68" i="13" l="1"/>
  <c r="I103" i="13" s="1"/>
  <c r="I104" i="13" s="1"/>
  <c r="K116" i="13"/>
  <c r="J116" i="13"/>
  <c r="K110" i="13"/>
  <c r="K109" i="13" s="1"/>
  <c r="I110" i="13"/>
  <c r="K68" i="13"/>
  <c r="K103" i="13" s="1"/>
  <c r="J110" i="13"/>
  <c r="J109" i="13" s="1"/>
  <c r="J121" i="13" l="1"/>
  <c r="K121" i="13"/>
  <c r="I109" i="13"/>
  <c r="I121" i="13" s="1"/>
  <c r="L114" i="13"/>
  <c r="L109" i="13" s="1"/>
  <c r="L121" i="13" s="1"/>
  <c r="K104" i="13" l="1"/>
</calcChain>
</file>

<file path=xl/comments1.xml><?xml version="1.0" encoding="utf-8"?>
<comments xmlns="http://schemas.openxmlformats.org/spreadsheetml/2006/main">
  <authors>
    <author>Audra Cepiene</author>
    <author>Indrė Butenienė</author>
  </authors>
  <commentList>
    <comment ref="F15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P1, </t>
        </r>
        <r>
          <rPr>
            <sz val="9"/>
            <color indexed="81"/>
            <rFont val="Tahoma"/>
            <family val="2"/>
            <charset val="186"/>
          </rPr>
          <t>8.1.2. Patvirtintas ir įgyvendinamas Klaipėdos miesto bendrasis planas ir sprendinių įgyvendinimo programa, vnt.</t>
        </r>
      </text>
    </comment>
    <comment ref="F16" authorId="1" shapeId="0">
      <text>
        <r>
          <rPr>
            <b/>
            <sz val="9"/>
            <color indexed="81"/>
            <rFont val="Tahoma"/>
            <family val="2"/>
            <charset val="186"/>
          </rPr>
          <t>KEPS 3.1.1.</t>
        </r>
        <r>
          <rPr>
            <sz val="9"/>
            <color indexed="81"/>
            <rFont val="Tahoma"/>
            <family val="2"/>
            <charset val="186"/>
          </rPr>
          <t xml:space="preserve"> Atnaujinti miesto planavimo dokumentus, atsižvelgiant į miesto vystymo zonų prioritetus, kuriant policentrinę miesto urbanistinę struktūrą. Stiprinti miesto istorinį centrą ir pacentrius, sudarant galimybes panaudoti teritoriją įvairioms funkcijoms </t>
        </r>
      </text>
    </comment>
    <comment ref="F17" authorId="1" shapeId="0">
      <text>
        <r>
          <rPr>
            <b/>
            <sz val="9"/>
            <color indexed="81"/>
            <rFont val="Tahoma"/>
            <family val="2"/>
            <charset val="186"/>
          </rPr>
          <t>KEPS 3.1.13.</t>
        </r>
        <r>
          <rPr>
            <sz val="9"/>
            <color indexed="81"/>
            <rFont val="Tahoma"/>
            <family val="2"/>
            <charset val="186"/>
          </rPr>
          <t xml:space="preserve"> Vystyti viešųjų erdvių gerinimo programas ir lokalius urbanistinės struktūros atgaivinimo projektus</t>
        </r>
      </text>
    </comment>
    <comment ref="F27" authorId="0" shapeId="0">
      <text>
        <r>
          <rPr>
            <b/>
            <sz val="9"/>
            <color indexed="81"/>
            <rFont val="Tahoma"/>
            <family val="2"/>
            <charset val="186"/>
          </rPr>
          <t>P2.1.1.3.</t>
        </r>
        <r>
          <rPr>
            <sz val="9"/>
            <color indexed="81"/>
            <rFont val="Tahoma"/>
            <family val="2"/>
            <charset val="186"/>
          </rPr>
          <t xml:space="preserve"> Vykdant miesto urbanistinę plėtrą rengti atskirų teritorijų perspektyvinio vystymo galimybių studijas ir koncepcijas, apimančias teritorijos vystymą urbanistiniu erdviniu, paveldosauginiu, gamtosauginiu, ekonominiu bei socialiniu požiūriais.</t>
        </r>
        <r>
          <rPr>
            <b/>
            <sz val="9"/>
            <color indexed="81"/>
            <rFont val="Tahoma"/>
            <family val="2"/>
            <charset val="186"/>
          </rPr>
          <t xml:space="preserve">                                                               Rodiklis P</t>
        </r>
        <r>
          <rPr>
            <sz val="9"/>
            <color indexed="81"/>
            <rFont val="Tahoma"/>
            <family val="2"/>
            <charset val="186"/>
          </rPr>
          <t xml:space="preserve">arengtų galimybių studijų skaičius
Parengtų koncepcijų skaičius
</t>
        </r>
      </text>
    </comment>
    <comment ref="F28" authorId="1" shapeId="0">
      <text>
        <r>
          <rPr>
            <sz val="9"/>
            <color indexed="81"/>
            <rFont val="Tahoma"/>
            <family val="2"/>
            <charset val="186"/>
          </rPr>
          <t xml:space="preserve">
KEPS 3.1.8.Paversti Smiltynę kurortine teritorija: sukurti infrastruktūrą, reikalingą kurortinės teritorijos statusui įgyti, traukos objektų, didinti Smiltynės pasiekiamumą ir 3.1.9. Paversti Girulius kurortine teritorija: plėtoti turistinę infrastruktūrą ir įkurti rekreacinių centrų (pvz., pastatyti SPA centrų, išnaudojančių geoterminius vandenis) </t>
        </r>
      </text>
    </comment>
    <comment ref="H49" authorId="0" shapeId="0">
      <text>
        <r>
          <rPr>
            <b/>
            <sz val="9"/>
            <color indexed="81"/>
            <rFont val="Tahoma"/>
            <family val="2"/>
            <charset val="186"/>
          </rPr>
          <t>ŽP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  <comment ref="E56" authorId="0" shapeId="0">
      <text>
        <r>
          <rPr>
            <sz val="9"/>
            <color indexed="81"/>
            <rFont val="Tahoma"/>
            <family val="2"/>
            <charset val="186"/>
          </rPr>
          <t>Planuojama įsigyt</t>
        </r>
        <r>
          <rPr>
            <b/>
            <sz val="9"/>
            <color indexed="81"/>
            <rFont val="Tahoma"/>
            <family val="2"/>
            <charset val="186"/>
          </rPr>
          <t>i 15 vnt. garažų,</t>
        </r>
        <r>
          <rPr>
            <sz val="9"/>
            <color indexed="81"/>
            <rFont val="Tahoma"/>
            <family val="2"/>
            <charset val="186"/>
          </rPr>
          <t xml:space="preserve"> kurie trukdo Pylimo gatvės tiesimui. 2019 m. 6 garažai įsigyti. Liko nupirkti 9 garažus. Įsigijimo vertė paskaičiuota pagal Nekilnojamojo turto registro pateikiamas vidutines rinkos vertes 2018-01-01 dienai.
</t>
        </r>
      </text>
    </comment>
    <comment ref="E57" authorId="0" shapeId="0">
      <text>
        <r>
          <rPr>
            <sz val="9"/>
            <color indexed="81"/>
            <rFont val="Tahoma"/>
            <family val="2"/>
            <charset val="186"/>
          </rPr>
          <t xml:space="preserve">Planuojama įsigyti 2 garažus, kurie nuosavybės teise priklauso 2 fiziniams asmenims. </t>
        </r>
      </text>
    </comment>
    <comment ref="E59" authorId="0" shapeId="0">
      <text>
        <r>
          <rPr>
            <sz val="9"/>
            <color indexed="81"/>
            <rFont val="Tahoma"/>
            <family val="2"/>
            <charset val="186"/>
          </rPr>
          <t>Danės gatvės rekonstrukcijai paimama 0,0253 ha dalis valstybinės žemės sklypo Danės g. 6</t>
        </r>
      </text>
    </comment>
    <comment ref="E60" authorId="0" shapeId="0">
      <text>
        <r>
          <rPr>
            <sz val="9"/>
            <color indexed="81"/>
            <rFont val="Tahoma"/>
            <family val="2"/>
            <charset val="186"/>
          </rPr>
          <t>Planuojama paimti žemės sklypą naujos gatvės tiesimui tarp Klemiškės ir Tilžės g. (1,44 ha)</t>
        </r>
      </text>
    </comment>
    <comment ref="E61" authorId="0" shapeId="0">
      <text>
        <r>
          <rPr>
            <sz val="9"/>
            <color indexed="81"/>
            <rFont val="Tahoma"/>
            <family val="2"/>
            <charset val="186"/>
          </rPr>
          <t>planuojama paimti 4 sklypus LEZ plėtrai</t>
        </r>
      </text>
    </comment>
    <comment ref="E63" authorId="0" shapeId="0">
      <text>
        <r>
          <rPr>
            <sz val="9"/>
            <color indexed="81"/>
            <rFont val="Tahoma"/>
            <family val="2"/>
            <charset val="186"/>
          </rPr>
          <t>Panuojama įsigyti gyvenamąjį namą su negyvenamosiomis patalpomis Naujojo Uosto g. 5</t>
        </r>
      </text>
    </comment>
    <comment ref="F93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P.2.4.3.2. </t>
        </r>
        <r>
          <rPr>
            <sz val="9"/>
            <color indexed="81"/>
            <rFont val="Tahoma"/>
            <family val="2"/>
            <charset val="186"/>
          </rPr>
          <t xml:space="preserve">Vykdant kultūros paveldo prevencinę apsaugą tvarkyti savivaldybės kultūros paveldo objektus, skatinti kultūros paveldo objektų valdytojus ir naudotojus tinkamai prižiūrėti ir naudoti kultūros paveldo objektus;
</t>
        </r>
        <r>
          <rPr>
            <b/>
            <sz val="9"/>
            <color indexed="81"/>
            <rFont val="Tahoma"/>
            <family val="2"/>
            <charset val="186"/>
          </rPr>
          <t xml:space="preserve">
P1</t>
        </r>
        <r>
          <rPr>
            <sz val="9"/>
            <color indexed="81"/>
            <rFont val="Tahoma"/>
            <family val="2"/>
            <charset val="186"/>
          </rPr>
          <t xml:space="preserve">, 4.1.3. Parengtas ir įgyvendinamas Savivaldybės dalinio finansavimo aprašas dėl senamiestyje ir istorinėje miesto dalyje esančių namų (kurie nėra paveldo objektai) fasadų sutvarkymo 
</t>
        </r>
      </text>
    </comment>
    <comment ref="F94" authorId="1" shapeId="0">
      <text>
        <r>
          <rPr>
            <b/>
            <sz val="9"/>
            <color indexed="81"/>
            <rFont val="Tahoma"/>
            <family val="2"/>
            <charset val="186"/>
          </rPr>
          <t>KEPS 3.1.13.</t>
        </r>
        <r>
          <rPr>
            <sz val="9"/>
            <color indexed="81"/>
            <rFont val="Tahoma"/>
            <family val="2"/>
            <charset val="186"/>
          </rPr>
          <t xml:space="preserve"> Vystyti viešųjų erdvių gerinimo programas ir lokalius urbanistinės struktūros atgaivinimo projektus</t>
        </r>
      </text>
    </comment>
    <comment ref="F95" authorId="0" shapeId="0">
      <text>
        <r>
          <rPr>
            <b/>
            <sz val="9"/>
            <color indexed="81"/>
            <rFont val="Tahoma"/>
            <family val="2"/>
            <charset val="186"/>
          </rPr>
          <t>P1, 4.1.7.</t>
        </r>
        <r>
          <rPr>
            <sz val="9"/>
            <color indexed="81"/>
            <rFont val="Tahoma"/>
            <family val="2"/>
            <charset val="186"/>
          </rPr>
          <t xml:space="preserve"> Parengta Šv. Jono bažnyčios atstatymo techninė dokumentacija
</t>
        </r>
      </text>
    </comment>
    <comment ref="F96" authorId="1" shapeId="0">
      <text>
        <r>
          <rPr>
            <b/>
            <sz val="9"/>
            <color indexed="81"/>
            <rFont val="Tahoma"/>
            <family val="2"/>
            <charset val="186"/>
          </rPr>
          <t>KEPS 3.1.13.</t>
        </r>
        <r>
          <rPr>
            <sz val="9"/>
            <color indexed="81"/>
            <rFont val="Tahoma"/>
            <family val="2"/>
            <charset val="186"/>
          </rPr>
          <t xml:space="preserve"> Vystyti viešųjų erdvių gerinimo programas ir lokalius urbanistinės struktūros atgaivinimo projektus</t>
        </r>
      </text>
    </comment>
    <comment ref="F97" authorId="1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KEPS 3.1.13. </t>
        </r>
        <r>
          <rPr>
            <sz val="9"/>
            <color indexed="81"/>
            <rFont val="Tahoma"/>
            <family val="2"/>
            <charset val="186"/>
          </rPr>
          <t>Vystyti viešųjų erdvių gerinimo programas ir lokalius urbanistinės struktūros atgaivinimo projektus</t>
        </r>
      </text>
    </comment>
    <comment ref="F98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P2.4.3.3. </t>
        </r>
        <r>
          <rPr>
            <sz val="9"/>
            <color indexed="81"/>
            <rFont val="Tahoma"/>
            <family val="2"/>
            <charset val="186"/>
          </rPr>
          <t xml:space="preserve">
Pagal parengtus techninius projektus sutvarkyti miesto teritorijoje esančius piliakalnius ir istorines miesto kapines
</t>
        </r>
      </text>
    </comment>
    <comment ref="F99" authorId="0" shapeId="0">
      <text>
        <r>
          <rPr>
            <b/>
            <sz val="9"/>
            <color indexed="81"/>
            <rFont val="Tahoma"/>
            <family val="2"/>
            <charset val="186"/>
          </rPr>
          <t xml:space="preserve">P2.4.3.3. </t>
        </r>
        <r>
          <rPr>
            <sz val="9"/>
            <color indexed="81"/>
            <rFont val="Tahoma"/>
            <family val="2"/>
            <charset val="186"/>
          </rPr>
          <t xml:space="preserve">
Pagal parengtus techninius projektus sutvarkyti miesto teritorijoje esančius piliakalnius ir istorines miesto kapines</t>
        </r>
      </text>
    </comment>
  </commentList>
</comments>
</file>

<file path=xl/sharedStrings.xml><?xml version="1.0" encoding="utf-8"?>
<sst xmlns="http://schemas.openxmlformats.org/spreadsheetml/2006/main" count="295" uniqueCount="167">
  <si>
    <t>Uždavinio kodas</t>
  </si>
  <si>
    <t>Priemonės kodas</t>
  </si>
  <si>
    <t>Priemonės požymis</t>
  </si>
  <si>
    <t>Finansavimo šaltinis</t>
  </si>
  <si>
    <t>01</t>
  </si>
  <si>
    <t>Iš viso:</t>
  </si>
  <si>
    <t>02</t>
  </si>
  <si>
    <t>Iš viso uždaviniui:</t>
  </si>
  <si>
    <t>Iš viso tikslui:</t>
  </si>
  <si>
    <t>Finansavimo šaltiniai</t>
  </si>
  <si>
    <t>Produkto kriterijaus</t>
  </si>
  <si>
    <t>Pavadinimas</t>
  </si>
  <si>
    <t>Finansavimo šaltinių suvestinė</t>
  </si>
  <si>
    <t>SAVIVALDYBĖS  LĖŠOS, IŠ VISO:</t>
  </si>
  <si>
    <t>KITI ŠALTINIAI, IŠ VISO:</t>
  </si>
  <si>
    <t>IŠ VISO:</t>
  </si>
  <si>
    <t xml:space="preserve"> TIKSLŲ, UŽDAVINIŲ, PRIEMONIŲ, PRIEMONIŲ IŠLAIDŲ IR PRODUKTO KRITERIJŲ SUVESTINĖ</t>
  </si>
  <si>
    <t>Veiklos plano tikslo kodas</t>
  </si>
  <si>
    <t>Vykdytojas (skyrius / asmuo)</t>
  </si>
  <si>
    <t>SB</t>
  </si>
  <si>
    <t>Papriemonės kodas</t>
  </si>
  <si>
    <t>03</t>
  </si>
  <si>
    <t>04</t>
  </si>
  <si>
    <t>05</t>
  </si>
  <si>
    <t>06</t>
  </si>
  <si>
    <t>MIESTO URBANISTINIO PLANAVIMO PROGRAMOS (NR. 01)</t>
  </si>
  <si>
    <t>01 Miesto urbanistinio planavimo programa</t>
  </si>
  <si>
    <t>Užtikrinti kompleksišką ir darnų miesto planavimą</t>
  </si>
  <si>
    <t>Rengti miesto teritorijų planavimo bei susijusius dokumentus</t>
  </si>
  <si>
    <t xml:space="preserve">B </t>
  </si>
  <si>
    <t>Parengtas detalusis planas, vnt.</t>
  </si>
  <si>
    <t>Parengta planų, vnt.</t>
  </si>
  <si>
    <t>Užtikrinti geoinformacinių sistemų (GIS) administravimą ir vykdomų geodezinių darbų kontrolę</t>
  </si>
  <si>
    <t>Parengta žemės paėmimo visuomenės poreikiams projektų, vnt.</t>
  </si>
  <si>
    <t>Savivaldybės administracijos GIS programinės įrangos ir informacinių sistemų, veikiančių GIS pagrindu, atnaujinimas, papildymas</t>
  </si>
  <si>
    <t>Atnaujinta duomenų bazių, vnt.</t>
  </si>
  <si>
    <t>Kultūrinės vertės nustatymo objektų dokumentacijos parengimas</t>
  </si>
  <si>
    <t>Informacinio leidinio apie paveldo objektus leidyba</t>
  </si>
  <si>
    <t>Išleistas leidinys, egz.</t>
  </si>
  <si>
    <t>Parengta objektų kultūrinės vertės nustatymo dokumentacija, vnt.</t>
  </si>
  <si>
    <t>Strateginis tikslas 01. Didinti miesto konkurencingumą, kryptingai vystant infrastruktūrą ir sudarant palankias sąlygas verslui</t>
  </si>
  <si>
    <t>07</t>
  </si>
  <si>
    <t>Bendrojo plano parengimas</t>
  </si>
  <si>
    <t>P2.2.2.4</t>
  </si>
  <si>
    <t>P2.1.3.2</t>
  </si>
  <si>
    <t>1</t>
  </si>
  <si>
    <t>Suorganizuota paroda, vnt.</t>
  </si>
  <si>
    <t>Geoinformacinių sistemų (GIS) administravimas ir kontrolė:</t>
  </si>
  <si>
    <t>Paversta kitomis naudmenomis miško žemės, ha</t>
  </si>
  <si>
    <t>Kultūros paveldo objektų apskaitos, tvarkybos ir sklaidos dokumentacijos parengimas:</t>
  </si>
  <si>
    <t>SB(ŽPL)</t>
  </si>
  <si>
    <t>09</t>
  </si>
  <si>
    <t>Detaliųjų ir kitų planų rengimas:</t>
  </si>
  <si>
    <t>Žemės sklypų planų rengimas:</t>
  </si>
  <si>
    <t>Kultūros paveldo sklaida:</t>
  </si>
  <si>
    <t>Suorganizuotas renginys, vnt.</t>
  </si>
  <si>
    <t>Europos kultūros paveldo dienų renginio organizavimas</t>
  </si>
  <si>
    <t>10</t>
  </si>
  <si>
    <t>Archeologinių tyrimų vykdymas Klaipėdos miesto teritorijoje</t>
  </si>
  <si>
    <t xml:space="preserve">Miško žemės keitimas kitomis naudmenomis inžinerinės infrastruktūros plėtrai:  </t>
  </si>
  <si>
    <t>tūkst. Eur</t>
  </si>
  <si>
    <t>Parengtas naujas Bendrasis planas, vnt.</t>
  </si>
  <si>
    <t>Topografinėms-inžinerinėms nuotraukoms vykdyti reikalingų išeitinių duomenų išdavimas, atliktų geodezinių darbų kontrolės vykdymas, Klaipėdos miesto žemės kadastro skaitmeninių duomenų įsigijimas</t>
  </si>
  <si>
    <t>Atnaujinta GIS licencijuotų darbo vietų, vnt.</t>
  </si>
  <si>
    <t>Atlikta archeologinių tyrimų, vnt.</t>
  </si>
  <si>
    <t>Atnaujintų topografinių-inžinerinių nuotraukų kokybės tikrinimo programų, vnt.</t>
  </si>
  <si>
    <t>Atskirų žemės sklypų planų ir susijusių dokumentų parengimas</t>
  </si>
  <si>
    <t>2019-ieji metai</t>
  </si>
  <si>
    <t>WebGIS programų sukūrimas ir teminių žemėlapių viešinimas</t>
  </si>
  <si>
    <t>P2.4.3.3</t>
  </si>
  <si>
    <t>Koreguota techninių projektų, vnt.</t>
  </si>
  <si>
    <t>Aiškinamojo rašto priedas Nr.3</t>
  </si>
  <si>
    <t>Žemės sklypo Turgaus g. 24 detaliojo plano keitimas (Šv. Jono bažnyčios detalusis planas)</t>
  </si>
  <si>
    <t>Kultūros paveldo objektų tvarkybos darbų vykdymas</t>
  </si>
  <si>
    <t>Pakeistas detalusis planas, vnt.</t>
  </si>
  <si>
    <t>Kultūros paveldo objektų tvarkyba:</t>
  </si>
  <si>
    <t>Kompensacijų išmokėjimas už visuomenės poreikiams paimtą turtą ir turto įsigijimas infrastruktūros plėtrai:</t>
  </si>
  <si>
    <t>Teritorijos prie Labrenciškių g. ir Medelyno g. detaliojo plano, patvirtinto Klaipėdos miesto savivaldybės tarybos 2005 m. gruodžio 22 d. sprendimu Nr. T2-417, koregavimas</t>
  </si>
  <si>
    <t>Žemės visuomenės poreikiams paėmimas ir turto įsigijimas inžinerinės infrastruktūros plėtrai:</t>
  </si>
  <si>
    <t>Savivaldybės biudžetas, iš jo:</t>
  </si>
  <si>
    <t xml:space="preserve">Sutvarkyta kultūros paveldo objektų, vnt. </t>
  </si>
  <si>
    <t>2020-ieji metai</t>
  </si>
  <si>
    <t>Išmokėta kompensacijų projektams, vnt.</t>
  </si>
  <si>
    <t>Parengtas specialusis planas, vnt.</t>
  </si>
  <si>
    <t>Parengta schema, vnt.</t>
  </si>
  <si>
    <t xml:space="preserve">Leidinio apie Klaipėdos miesto architektūrą ir urbanistiką išleidimas ir architektūrinės parodos organizavimas </t>
  </si>
  <si>
    <t xml:space="preserve">Žemės sklypo Taikos pr. 54 detaliojo plano, patvirtinto Klaipėdos miesto savivaldybės tarybos 2007-08-02 sprendimu Nr. T2-252 koregavimas </t>
  </si>
  <si>
    <t xml:space="preserve">Klaipėdos Senamiesčio ir Naujamiesčio erdvių ir pastatų fasadų dekoratyvinio apšvietimo schemos parengimas </t>
  </si>
  <si>
    <t>SB(L)</t>
  </si>
  <si>
    <t>Vykdyti paveldo objektų išsaugojimo priemones</t>
  </si>
  <si>
    <t>Klaipėdos miesto piliakalnių sutvarkymas</t>
  </si>
  <si>
    <t>Parengta detaliojo plano korektūra, vnt.</t>
  </si>
  <si>
    <t>2. Kūlių Vartų g. 5A;</t>
  </si>
  <si>
    <t xml:space="preserve">Rytinės dalies B teritorijos (tarp Pajūrio g., kelio A13, Liepų g. ir Danės g.) susisiekimo infrastruktūros vystymo specialiojo plano parengimas </t>
  </si>
  <si>
    <t>Sąnaudų ir naudos analizės rengimas ir paimamo turto vertės nustatymas, žemės paėmimo visuomenės poreikiams projektų rengimas: 1. Pylimo g. rekonstruoti; 2. Bastionų komplekso (Jono kalnelio) apsaugai; 3. Bastionų g. tiesti; 4. Laisvosios ekonominės zonos (LEZ) teritorijai atlaisvinti; 5. Naujajai Uosto g. rekonstruoti; 6. Pilies g. rekonstruoti</t>
  </si>
  <si>
    <t>Kvartalo prie Kosmonautų g. tęsinio (Šiaurės prospekto) iki Pievų g. ir Rokiškio g. detaliojo plano, patvirtinto Klaipėdos miesto tarybos 1999-04-01 sprendimu, Nr. 54, koregavimas</t>
  </si>
  <si>
    <t>Klaipėdos miesto rytinės dalies A teritorijos susisiekimo infrastruktūros vystymo specialiojo plano, patvirtinto Klaipėdos miesto savivaldybės administracijos direktoriaus 2015 m. spalio 12 d. įsakymu Nr. AD1-2997, koregavimas</t>
  </si>
  <si>
    <t>2021-ųjų metų lėšų projektas</t>
  </si>
  <si>
    <t>2021-ieji metai</t>
  </si>
  <si>
    <t>Suorganizuota kitų renginių, vnt.</t>
  </si>
  <si>
    <t>Parengtas ir išleistas leidinys, egz.</t>
  </si>
  <si>
    <t>Pagaminta ir pakabinta bendrojo plano stendų, vnt.</t>
  </si>
  <si>
    <t>Atlikta ekspertizių, vnt.</t>
  </si>
  <si>
    <t>Pakoreguota teritorijų planavimo dokumentų, vnt</t>
  </si>
  <si>
    <t>P2.1.1.3</t>
  </si>
  <si>
    <t>Smiltynėje dviračių ir pėsčiųjų tako rekonstrukcijai</t>
  </si>
  <si>
    <t>Surengta posėdžių, vnt.</t>
  </si>
  <si>
    <t>Parengtas techninis projektas, vnt.</t>
  </si>
  <si>
    <t>Karinių paveldo objektų ženklinimas Klaipėdos miesto teritorijoje</t>
  </si>
  <si>
    <t xml:space="preserve">Detaliųjų ar specialiųjų planų koregavimas ar keitimas </t>
  </si>
  <si>
    <t xml:space="preserve">Iš viso programai: </t>
  </si>
  <si>
    <t>6. Naujoji Uosto g. 5;</t>
  </si>
  <si>
    <t>11</t>
  </si>
  <si>
    <t>LRVB</t>
  </si>
  <si>
    <t>Viešinama programų ir teminių žemėlapių pagal poreikį, proc.</t>
  </si>
  <si>
    <t>Šilumos ūkio specialiojo plano parengimas</t>
  </si>
  <si>
    <r>
      <t xml:space="preserve">Savivaldybės biudžeto lėšos </t>
    </r>
    <r>
      <rPr>
        <b/>
        <sz val="10"/>
        <rFont val="Times New Roman"/>
        <family val="1"/>
        <charset val="186"/>
      </rPr>
      <t>SB</t>
    </r>
  </si>
  <si>
    <r>
      <t xml:space="preserve">Valstybės biudžeto specialiosios tikslinės dotacijos lėšos </t>
    </r>
    <r>
      <rPr>
        <b/>
        <sz val="10"/>
        <rFont val="Times New Roman"/>
        <family val="1"/>
        <charset val="186"/>
      </rPr>
      <t>SB(VB)</t>
    </r>
  </si>
  <si>
    <r>
      <t xml:space="preserve">Programų lėšų likučių laikinai laisvos lėšos </t>
    </r>
    <r>
      <rPr>
        <b/>
        <sz val="10"/>
        <rFont val="Times New Roman"/>
        <family val="1"/>
        <charset val="186"/>
      </rPr>
      <t>SB(L)</t>
    </r>
  </si>
  <si>
    <t>2020-ųjų metų asignavimų planas</t>
  </si>
  <si>
    <t>2022-ųjų metų lėšų projektas</t>
  </si>
  <si>
    <t>2022-ieji metai</t>
  </si>
  <si>
    <r>
      <t xml:space="preserve">2019–2022 M. KLAIPĖDOS MIESTO SAVIVALDYBĖS     </t>
    </r>
    <r>
      <rPr>
        <b/>
        <sz val="11"/>
        <rFont val="Times New Roman"/>
        <family val="1"/>
        <charset val="186"/>
      </rPr>
      <t xml:space="preserve">           </t>
    </r>
  </si>
  <si>
    <r>
      <t xml:space="preserve">Europos Sąjungos paramos lėšos, kurios įtrauktos į Savivaldybės biudžetą </t>
    </r>
    <r>
      <rPr>
        <b/>
        <sz val="10"/>
        <rFont val="Times New Roman"/>
        <family val="1"/>
        <charset val="186"/>
      </rPr>
      <t>SB(ES)</t>
    </r>
  </si>
  <si>
    <r>
      <t xml:space="preserve">Žemės pardavimų likučio lėšos </t>
    </r>
    <r>
      <rPr>
        <b/>
        <sz val="10"/>
        <rFont val="Times New Roman"/>
        <family val="1"/>
        <charset val="186"/>
      </rPr>
      <t>SB(ŽPL)</t>
    </r>
  </si>
  <si>
    <r>
      <t xml:space="preserve">Europos Sąjungos paramos lėšos </t>
    </r>
    <r>
      <rPr>
        <b/>
        <sz val="10"/>
        <rFont val="Times New Roman"/>
        <family val="1"/>
        <charset val="186"/>
      </rPr>
      <t>ES</t>
    </r>
  </si>
  <si>
    <r>
      <t xml:space="preserve">Klaipėdos valstybinio jūrų uosto lėšos </t>
    </r>
    <r>
      <rPr>
        <b/>
        <sz val="10"/>
        <rFont val="Times New Roman"/>
        <family val="1"/>
        <charset val="186"/>
      </rPr>
      <t>KVJUD</t>
    </r>
  </si>
  <si>
    <r>
      <t xml:space="preserve">Kiti finansavimo šaltiniai </t>
    </r>
    <r>
      <rPr>
        <b/>
        <sz val="10"/>
        <rFont val="Times New Roman"/>
        <family val="1"/>
        <charset val="186"/>
      </rPr>
      <t>Kt</t>
    </r>
  </si>
  <si>
    <r>
      <t xml:space="preserve">Valstybės biudžeto lėšos </t>
    </r>
    <r>
      <rPr>
        <b/>
        <sz val="10"/>
        <rFont val="Times New Roman"/>
        <family val="1"/>
        <charset val="186"/>
      </rPr>
      <t>LRVB</t>
    </r>
  </si>
  <si>
    <r>
      <t xml:space="preserve">Klaipėdos miesto </t>
    </r>
    <r>
      <rPr>
        <i/>
        <sz val="10"/>
        <rFont val="Times New Roman"/>
        <family val="1"/>
        <charset val="186"/>
      </rPr>
      <t>vandens</t>
    </r>
    <r>
      <rPr>
        <sz val="10"/>
        <rFont val="Times New Roman"/>
        <family val="1"/>
        <charset val="186"/>
      </rPr>
      <t xml:space="preserve"> tiekimo ir nuotekų tvarkymo infrastruktūros plėtros specialiojo plano parengimas</t>
    </r>
  </si>
  <si>
    <r>
      <t xml:space="preserve">Klaipėdos miesto </t>
    </r>
    <r>
      <rPr>
        <i/>
        <sz val="10"/>
        <rFont val="Times New Roman"/>
        <family val="1"/>
        <charset val="186"/>
      </rPr>
      <t>lietaus</t>
    </r>
    <r>
      <rPr>
        <sz val="10"/>
        <rFont val="Times New Roman"/>
        <family val="1"/>
        <charset val="186"/>
      </rPr>
      <t xml:space="preserve"> nuotekų tvarkymo infrastruktūros plėtros specialiojo plano parengimas</t>
    </r>
  </si>
  <si>
    <t>08</t>
  </si>
  <si>
    <t>Rengiamų planavimo dokumentų ekspertinis vertinimas</t>
  </si>
  <si>
    <t>0,4</t>
  </si>
  <si>
    <t>Klaipėdos miesto realistinio modelio, ortofotografinio žemėlapio ir aplikacijos viešinimui sukūrimas</t>
  </si>
  <si>
    <t>Sukurtas žemėlapis ir aplikacija duomenų viešinimui, vnt.</t>
  </si>
  <si>
    <t>Mokslinės studijos „Klaipėdos tarpukario modernizmas" parengimas ir konferencijos organizavimas</t>
  </si>
  <si>
    <t>Parengtas projektas, vnt.</t>
  </si>
  <si>
    <t>Klaipėdos Smeltės istorinių kapinių sutvarkymo projekto parengimas</t>
  </si>
  <si>
    <t xml:space="preserve">Šv. Jono bažnyčios atstatymas Klaipėdoje </t>
  </si>
  <si>
    <t>P1</t>
  </si>
  <si>
    <r>
      <rPr>
        <b/>
        <sz val="10"/>
        <rFont val="Times New Roman"/>
        <family val="1"/>
        <charset val="186"/>
      </rPr>
      <t xml:space="preserve">P1, </t>
    </r>
    <r>
      <rPr>
        <sz val="10"/>
        <rFont val="Times New Roman"/>
        <family val="1"/>
        <charset val="186"/>
      </rPr>
      <t>P2.4.3.2</t>
    </r>
  </si>
  <si>
    <t>2019-ųjų metų asignavimų planas*</t>
  </si>
  <si>
    <t xml:space="preserve">*pagal Klaipėdos miesto savivaldybės tarybos 2019-10-24 sprendimą Nr. T2-293
</t>
  </si>
  <si>
    <t>3. Danės g. 6;</t>
  </si>
  <si>
    <t xml:space="preserve">4. Žemės sklypas tarp Klemiškės ir Tilžės g. </t>
  </si>
  <si>
    <t>Planavimo dokumentų viešinimas ir sklaida            (2020 m. numatoma įgyvendinti rinkodaros priemones, skirtas Bendrojo plano viešinimui)</t>
  </si>
  <si>
    <t>Parengtas projektinis pasiūlymas ir suorganizuotas pristatymas, vnt.</t>
  </si>
  <si>
    <t>Suorganizuota konferencija, vnt.</t>
  </si>
  <si>
    <t>Objektų, kurie paženklinti, skaičius</t>
  </si>
  <si>
    <t xml:space="preserve">Smiltynės ir Girulių bendrųjų planų parengimas    </t>
  </si>
  <si>
    <t>Klaipėdos m. savivaldybės nekilnojamojo kultūros paveldo vertinimo tarybos darbo organizavimas (ekspertų paslaugų įsigijimas)</t>
  </si>
  <si>
    <t>P6</t>
  </si>
  <si>
    <t>Antrojo pasaulinio karo pakrantės, priešlėktuvinės gynybos baterijų sutvarkymo techninio projekto parengimas</t>
  </si>
  <si>
    <t>Parengtas Smiltynės bendrasis planas,vnt.</t>
  </si>
  <si>
    <t>Parengtas Girulių bendrasis planas, vnt.</t>
  </si>
  <si>
    <t>5. LEZ teritorijoje esantys 4 sklypai</t>
  </si>
  <si>
    <t>Išpirktų sklypų, esančių  LEZ teritorijoje, skaičius</t>
  </si>
  <si>
    <t xml:space="preserve">Urbanistikos skyrius </t>
  </si>
  <si>
    <t>Žemėtvarkos sk.</t>
  </si>
  <si>
    <t>Geodezijos ir GIS sk.</t>
  </si>
  <si>
    <t>Paveldo-saugos sk.</t>
  </si>
  <si>
    <t xml:space="preserve"> Paveldo-saugos sk.</t>
  </si>
  <si>
    <t xml:space="preserve"> Projektų  sk.</t>
  </si>
  <si>
    <t xml:space="preserve">Savanorių g. ir Martyno Jankaus g.  bei Savanorių g. ir E. Galvanausko g. sankryžoms įrengti </t>
  </si>
  <si>
    <t>1. Didžioji Vandens g. 28 B;</t>
  </si>
  <si>
    <t>Planas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</si>
</sst>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4" x14ac:knownFonts="1">
    <font>
      <sz val="10"/>
      <name val="Arial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9"/>
      <name val="Times New Roman"/>
      <family val="1"/>
      <charset val="186"/>
    </font>
    <font>
      <sz val="7"/>
      <name val="Times New Roman"/>
      <family val="1"/>
      <charset val="186"/>
    </font>
    <font>
      <i/>
      <sz val="10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9"/>
      <name val="Times New Roman"/>
      <family val="1"/>
      <charset val="186"/>
    </font>
    <font>
      <sz val="10"/>
      <name val="Calibri"/>
      <family val="2"/>
      <charset val="186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CFFCC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6">
    <xf numFmtId="0" fontId="0" fillId="0" borderId="0" xfId="0"/>
    <xf numFmtId="0" fontId="2" fillId="0" borderId="0" xfId="0" applyFont="1"/>
    <xf numFmtId="165" fontId="1" fillId="6" borderId="4" xfId="0" applyNumberFormat="1" applyFont="1" applyFill="1" applyBorder="1" applyAlignment="1">
      <alignment horizontal="center" vertical="top"/>
    </xf>
    <xf numFmtId="3" fontId="1" fillId="6" borderId="7" xfId="0" applyNumberFormat="1" applyFont="1" applyFill="1" applyBorder="1" applyAlignment="1">
      <alignment vertical="top" wrapText="1"/>
    </xf>
    <xf numFmtId="165" fontId="1" fillId="6" borderId="32" xfId="0" applyNumberFormat="1" applyFont="1" applyFill="1" applyBorder="1" applyAlignment="1">
      <alignment horizontal="center" vertical="top"/>
    </xf>
    <xf numFmtId="1" fontId="1" fillId="3" borderId="38" xfId="0" applyNumberFormat="1" applyFont="1" applyFill="1" applyBorder="1" applyAlignment="1">
      <alignment horizontal="center" vertical="top" wrapText="1"/>
    </xf>
    <xf numFmtId="3" fontId="1" fillId="6" borderId="13" xfId="0" applyNumberFormat="1" applyFont="1" applyFill="1" applyBorder="1" applyAlignment="1">
      <alignment horizontal="center" vertical="top"/>
    </xf>
    <xf numFmtId="3" fontId="1" fillId="6" borderId="28" xfId="0" applyNumberFormat="1" applyFont="1" applyFill="1" applyBorder="1" applyAlignment="1">
      <alignment horizontal="center" vertical="top"/>
    </xf>
    <xf numFmtId="3" fontId="1" fillId="6" borderId="1" xfId="0" applyNumberFormat="1" applyFont="1" applyFill="1" applyBorder="1" applyAlignment="1">
      <alignment horizontal="center" vertical="top"/>
    </xf>
    <xf numFmtId="0" fontId="1" fillId="6" borderId="29" xfId="0" applyFont="1" applyFill="1" applyBorder="1" applyAlignment="1">
      <alignment horizontal="left" vertical="top" wrapText="1"/>
    </xf>
    <xf numFmtId="1" fontId="1" fillId="3" borderId="36" xfId="0" applyNumberFormat="1" applyFont="1" applyFill="1" applyBorder="1" applyAlignment="1">
      <alignment horizontal="center" vertical="top" wrapText="1"/>
    </xf>
    <xf numFmtId="1" fontId="1" fillId="6" borderId="28" xfId="0" applyNumberFormat="1" applyFont="1" applyFill="1" applyBorder="1" applyAlignment="1">
      <alignment horizontal="center" vertical="top" wrapText="1"/>
    </xf>
    <xf numFmtId="1" fontId="1" fillId="6" borderId="16" xfId="0" applyNumberFormat="1" applyFont="1" applyFill="1" applyBorder="1" applyAlignment="1">
      <alignment horizontal="center" vertical="top" wrapText="1"/>
    </xf>
    <xf numFmtId="0" fontId="1" fillId="6" borderId="37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/>
    </xf>
    <xf numFmtId="3" fontId="1" fillId="6" borderId="0" xfId="0" applyNumberFormat="1" applyFont="1" applyFill="1" applyBorder="1" applyAlignment="1">
      <alignment horizontal="center" vertical="top"/>
    </xf>
    <xf numFmtId="1" fontId="1" fillId="3" borderId="33" xfId="0" applyNumberFormat="1" applyFont="1" applyFill="1" applyBorder="1" applyAlignment="1">
      <alignment horizontal="center" vertical="top" wrapText="1"/>
    </xf>
    <xf numFmtId="1" fontId="1" fillId="6" borderId="50" xfId="0" applyNumberFormat="1" applyFont="1" applyFill="1" applyBorder="1" applyAlignment="1">
      <alignment horizontal="center" vertical="top" wrapText="1"/>
    </xf>
    <xf numFmtId="1" fontId="1" fillId="0" borderId="58" xfId="0" applyNumberFormat="1" applyFont="1" applyFill="1" applyBorder="1" applyAlignment="1">
      <alignment horizontal="center" vertical="top" wrapText="1"/>
    </xf>
    <xf numFmtId="0" fontId="1" fillId="3" borderId="0" xfId="0" applyFont="1" applyFill="1" applyAlignment="1">
      <alignment vertical="top"/>
    </xf>
    <xf numFmtId="0" fontId="1" fillId="6" borderId="7" xfId="0" applyFont="1" applyFill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vertical="top"/>
    </xf>
    <xf numFmtId="165" fontId="1" fillId="6" borderId="18" xfId="0" applyNumberFormat="1" applyFont="1" applyFill="1" applyBorder="1" applyAlignment="1">
      <alignment horizontal="center" vertical="top"/>
    </xf>
    <xf numFmtId="165" fontId="1" fillId="6" borderId="41" xfId="0" applyNumberFormat="1" applyFont="1" applyFill="1" applyBorder="1" applyAlignment="1">
      <alignment horizontal="center" vertical="top"/>
    </xf>
    <xf numFmtId="165" fontId="1" fillId="6" borderId="57" xfId="0" applyNumberFormat="1" applyFont="1" applyFill="1" applyBorder="1" applyAlignment="1">
      <alignment horizontal="center" vertical="top"/>
    </xf>
    <xf numFmtId="165" fontId="1" fillId="6" borderId="20" xfId="0" applyNumberFormat="1" applyFont="1" applyFill="1" applyBorder="1" applyAlignment="1">
      <alignment horizontal="center" vertical="top"/>
    </xf>
    <xf numFmtId="0" fontId="1" fillId="6" borderId="4" xfId="0" applyFont="1" applyFill="1" applyBorder="1" applyAlignment="1">
      <alignment horizontal="center" vertical="top"/>
    </xf>
    <xf numFmtId="0" fontId="1" fillId="6" borderId="32" xfId="0" applyFont="1" applyFill="1" applyBorder="1" applyAlignment="1">
      <alignment horizontal="center" vertical="top"/>
    </xf>
    <xf numFmtId="3" fontId="1" fillId="6" borderId="15" xfId="0" applyNumberFormat="1" applyFont="1" applyFill="1" applyBorder="1" applyAlignment="1">
      <alignment horizontal="center" vertical="top"/>
    </xf>
    <xf numFmtId="3" fontId="1" fillId="8" borderId="26" xfId="0" applyNumberFormat="1" applyFont="1" applyFill="1" applyBorder="1" applyAlignment="1">
      <alignment horizontal="left" vertical="top" wrapText="1"/>
    </xf>
    <xf numFmtId="0" fontId="1" fillId="6" borderId="12" xfId="0" applyFont="1" applyFill="1" applyBorder="1" applyAlignment="1">
      <alignment horizontal="left" vertical="top" wrapText="1"/>
    </xf>
    <xf numFmtId="3" fontId="1" fillId="6" borderId="17" xfId="0" applyNumberFormat="1" applyFont="1" applyFill="1" applyBorder="1" applyAlignment="1">
      <alignment horizontal="center" vertical="top"/>
    </xf>
    <xf numFmtId="1" fontId="13" fillId="6" borderId="28" xfId="0" applyNumberFormat="1" applyFont="1" applyFill="1" applyBorder="1" applyAlignment="1">
      <alignment horizontal="center" vertical="top" wrapText="1"/>
    </xf>
    <xf numFmtId="3" fontId="1" fillId="6" borderId="50" xfId="0" applyNumberFormat="1" applyFont="1" applyFill="1" applyBorder="1" applyAlignment="1">
      <alignment horizontal="center" vertical="top"/>
    </xf>
    <xf numFmtId="3" fontId="1" fillId="6" borderId="37" xfId="0" applyNumberFormat="1" applyFont="1" applyFill="1" applyBorder="1" applyAlignment="1">
      <alignment horizontal="center" vertical="top"/>
    </xf>
    <xf numFmtId="3" fontId="1" fillId="6" borderId="67" xfId="0" applyNumberFormat="1" applyFont="1" applyFill="1" applyBorder="1" applyAlignment="1">
      <alignment vertical="top" wrapText="1"/>
    </xf>
    <xf numFmtId="165" fontId="8" fillId="0" borderId="0" xfId="0" applyNumberFormat="1" applyFont="1" applyFill="1" applyBorder="1" applyAlignment="1">
      <alignment vertical="top"/>
    </xf>
    <xf numFmtId="3" fontId="1" fillId="6" borderId="77" xfId="0" applyNumberFormat="1" applyFont="1" applyFill="1" applyBorder="1" applyAlignment="1">
      <alignment vertical="top" wrapText="1"/>
    </xf>
    <xf numFmtId="165" fontId="1" fillId="6" borderId="0" xfId="0" applyNumberFormat="1" applyFont="1" applyFill="1" applyBorder="1" applyAlignment="1">
      <alignment horizontal="center" vertical="top"/>
    </xf>
    <xf numFmtId="165" fontId="1" fillId="6" borderId="58" xfId="0" applyNumberFormat="1" applyFont="1" applyFill="1" applyBorder="1" applyAlignment="1">
      <alignment horizontal="center" vertical="top"/>
    </xf>
    <xf numFmtId="3" fontId="1" fillId="6" borderId="38" xfId="0" applyNumberFormat="1" applyFont="1" applyFill="1" applyBorder="1" applyAlignment="1">
      <alignment horizontal="center" vertical="top"/>
    </xf>
    <xf numFmtId="165" fontId="1" fillId="6" borderId="49" xfId="0" applyNumberFormat="1" applyFont="1" applyFill="1" applyBorder="1" applyAlignment="1">
      <alignment horizontal="center" vertical="top"/>
    </xf>
    <xf numFmtId="1" fontId="1" fillId="6" borderId="38" xfId="0" applyNumberFormat="1" applyFont="1" applyFill="1" applyBorder="1" applyAlignment="1">
      <alignment horizontal="center" vertical="top" wrapText="1"/>
    </xf>
    <xf numFmtId="1" fontId="1" fillId="0" borderId="36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3" fontId="1" fillId="6" borderId="36" xfId="0" applyNumberFormat="1" applyFont="1" applyFill="1" applyBorder="1" applyAlignment="1">
      <alignment horizontal="center" vertical="top"/>
    </xf>
    <xf numFmtId="1" fontId="1" fillId="6" borderId="15" xfId="0" applyNumberFormat="1" applyFont="1" applyFill="1" applyBorder="1" applyAlignment="1">
      <alignment horizontal="center" vertical="top" wrapText="1"/>
    </xf>
    <xf numFmtId="165" fontId="1" fillId="0" borderId="28" xfId="0" applyNumberFormat="1" applyFont="1" applyFill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165" fontId="10" fillId="6" borderId="20" xfId="0" applyNumberFormat="1" applyFont="1" applyFill="1" applyBorder="1" applyAlignment="1">
      <alignment horizontal="center" vertical="top"/>
    </xf>
    <xf numFmtId="165" fontId="1" fillId="6" borderId="47" xfId="0" applyNumberFormat="1" applyFont="1" applyFill="1" applyBorder="1" applyAlignment="1">
      <alignment horizontal="center" vertical="top"/>
    </xf>
    <xf numFmtId="165" fontId="1" fillId="6" borderId="19" xfId="0" applyNumberFormat="1" applyFont="1" applyFill="1" applyBorder="1" applyAlignment="1">
      <alignment horizontal="center" vertical="top"/>
    </xf>
    <xf numFmtId="1" fontId="1" fillId="6" borderId="17" xfId="0" applyNumberFormat="1" applyFont="1" applyFill="1" applyBorder="1" applyAlignment="1">
      <alignment horizontal="center" vertical="top" wrapText="1"/>
    </xf>
    <xf numFmtId="1" fontId="1" fillId="6" borderId="58" xfId="0" applyNumberFormat="1" applyFont="1" applyFill="1" applyBorder="1" applyAlignment="1">
      <alignment horizontal="center" vertical="top" wrapText="1"/>
    </xf>
    <xf numFmtId="1" fontId="1" fillId="6" borderId="33" xfId="0" applyNumberFormat="1" applyFont="1" applyFill="1" applyBorder="1" applyAlignment="1">
      <alignment horizontal="center" vertical="top" wrapText="1"/>
    </xf>
    <xf numFmtId="1" fontId="1" fillId="6" borderId="27" xfId="0" applyNumberFormat="1" applyFont="1" applyFill="1" applyBorder="1" applyAlignment="1">
      <alignment horizontal="center" vertical="top" wrapText="1"/>
    </xf>
    <xf numFmtId="0" fontId="1" fillId="6" borderId="47" xfId="0" applyFont="1" applyFill="1" applyBorder="1" applyAlignment="1">
      <alignment horizontal="left" vertical="top" wrapText="1"/>
    </xf>
    <xf numFmtId="164" fontId="1" fillId="6" borderId="19" xfId="0" applyNumberFormat="1" applyFont="1" applyFill="1" applyBorder="1" applyAlignment="1">
      <alignment horizontal="center" vertical="top" wrapText="1"/>
    </xf>
    <xf numFmtId="0" fontId="1" fillId="6" borderId="19" xfId="0" applyFont="1" applyFill="1" applyBorder="1" applyAlignment="1">
      <alignment horizontal="center" vertical="top" wrapText="1"/>
    </xf>
    <xf numFmtId="165" fontId="1" fillId="6" borderId="20" xfId="0" applyNumberFormat="1" applyFont="1" applyFill="1" applyBorder="1" applyAlignment="1">
      <alignment horizontal="center" vertical="top" wrapText="1"/>
    </xf>
    <xf numFmtId="0" fontId="1" fillId="6" borderId="37" xfId="0" applyFont="1" applyFill="1" applyBorder="1" applyAlignment="1">
      <alignment horizontal="center" vertical="top" wrapText="1"/>
    </xf>
    <xf numFmtId="0" fontId="1" fillId="6" borderId="14" xfId="0" applyFont="1" applyFill="1" applyBorder="1" applyAlignment="1">
      <alignment horizontal="center" vertical="top" wrapText="1"/>
    </xf>
    <xf numFmtId="0" fontId="1" fillId="6" borderId="19" xfId="0" applyFont="1" applyFill="1" applyBorder="1" applyAlignment="1">
      <alignment horizontal="center" vertical="top"/>
    </xf>
    <xf numFmtId="165" fontId="1" fillId="6" borderId="57" xfId="0" applyNumberFormat="1" applyFont="1" applyFill="1" applyBorder="1" applyAlignment="1">
      <alignment horizontal="center" vertical="top" wrapText="1"/>
    </xf>
    <xf numFmtId="3" fontId="1" fillId="6" borderId="40" xfId="0" applyNumberFormat="1" applyFont="1" applyFill="1" applyBorder="1" applyAlignment="1">
      <alignment horizontal="center" vertical="top"/>
    </xf>
    <xf numFmtId="3" fontId="1" fillId="6" borderId="24" xfId="0" applyNumberFormat="1" applyFont="1" applyFill="1" applyBorder="1" applyAlignment="1">
      <alignment horizontal="center" vertical="top"/>
    </xf>
    <xf numFmtId="3" fontId="1" fillId="6" borderId="29" xfId="0" applyNumberFormat="1" applyFont="1" applyFill="1" applyBorder="1" applyAlignment="1">
      <alignment vertical="top" wrapText="1"/>
    </xf>
    <xf numFmtId="3" fontId="1" fillId="6" borderId="33" xfId="0" applyNumberFormat="1" applyFont="1" applyFill="1" applyBorder="1" applyAlignment="1">
      <alignment horizontal="center" vertical="top"/>
    </xf>
    <xf numFmtId="3" fontId="1" fillId="6" borderId="27" xfId="0" applyNumberFormat="1" applyFont="1" applyFill="1" applyBorder="1" applyAlignment="1">
      <alignment horizontal="center" vertical="top"/>
    </xf>
    <xf numFmtId="165" fontId="13" fillId="6" borderId="18" xfId="0" applyNumberFormat="1" applyFont="1" applyFill="1" applyBorder="1" applyAlignment="1">
      <alignment horizontal="center" vertical="top"/>
    </xf>
    <xf numFmtId="165" fontId="13" fillId="6" borderId="20" xfId="0" applyNumberFormat="1" applyFont="1" applyFill="1" applyBorder="1" applyAlignment="1">
      <alignment horizontal="center" vertical="top"/>
    </xf>
    <xf numFmtId="1" fontId="13" fillId="6" borderId="33" xfId="0" applyNumberFormat="1" applyFont="1" applyFill="1" applyBorder="1" applyAlignment="1">
      <alignment horizontal="center" vertical="top" wrapText="1"/>
    </xf>
    <xf numFmtId="165" fontId="13" fillId="6" borderId="50" xfId="0" applyNumberFormat="1" applyFont="1" applyFill="1" applyBorder="1" applyAlignment="1">
      <alignment horizontal="center" vertical="top"/>
    </xf>
    <xf numFmtId="1" fontId="13" fillId="6" borderId="38" xfId="0" applyNumberFormat="1" applyFont="1" applyFill="1" applyBorder="1" applyAlignment="1">
      <alignment horizontal="center" vertical="top" wrapText="1"/>
    </xf>
    <xf numFmtId="165" fontId="1" fillId="6" borderId="29" xfId="0" applyNumberFormat="1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center" vertical="top" wrapText="1"/>
    </xf>
    <xf numFmtId="1" fontId="1" fillId="6" borderId="36" xfId="0" applyNumberFormat="1" applyFont="1" applyFill="1" applyBorder="1" applyAlignment="1">
      <alignment horizontal="center" vertical="top" wrapText="1"/>
    </xf>
    <xf numFmtId="165" fontId="3" fillId="6" borderId="24" xfId="0" applyNumberFormat="1" applyFont="1" applyFill="1" applyBorder="1" applyAlignment="1">
      <alignment horizontal="left" vertical="top" wrapText="1"/>
    </xf>
    <xf numFmtId="165" fontId="1" fillId="6" borderId="6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6" borderId="13" xfId="0" applyFont="1" applyFill="1" applyBorder="1" applyAlignment="1">
      <alignment horizontal="left" vertical="top" wrapText="1"/>
    </xf>
    <xf numFmtId="0" fontId="1" fillId="6" borderId="15" xfId="0" applyFont="1" applyFill="1" applyBorder="1" applyAlignment="1">
      <alignment horizontal="center" vertical="top" wrapText="1"/>
    </xf>
    <xf numFmtId="49" fontId="3" fillId="9" borderId="56" xfId="0" applyNumberFormat="1" applyFont="1" applyFill="1" applyBorder="1" applyAlignment="1">
      <alignment horizontal="center" vertical="top"/>
    </xf>
    <xf numFmtId="49" fontId="3" fillId="2" borderId="22" xfId="0" applyNumberFormat="1" applyFont="1" applyFill="1" applyBorder="1" applyAlignment="1">
      <alignment horizontal="center" vertical="top"/>
    </xf>
    <xf numFmtId="49" fontId="3" fillId="9" borderId="34" xfId="0" applyNumberFormat="1" applyFont="1" applyFill="1" applyBorder="1" applyAlignment="1">
      <alignment horizontal="center" vertical="top"/>
    </xf>
    <xf numFmtId="49" fontId="3" fillId="4" borderId="34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165" fontId="1" fillId="0" borderId="47" xfId="0" applyNumberFormat="1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vertical="top"/>
    </xf>
    <xf numFmtId="0" fontId="1" fillId="0" borderId="70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6" borderId="57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4" fillId="0" borderId="0" xfId="0" applyFont="1"/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4" fillId="0" borderId="0" xfId="0" applyFont="1"/>
    <xf numFmtId="49" fontId="3" fillId="9" borderId="12" xfId="0" applyNumberFormat="1" applyFont="1" applyFill="1" applyBorder="1" applyAlignment="1">
      <alignment horizontal="center" vertical="top" wrapText="1"/>
    </xf>
    <xf numFmtId="49" fontId="3" fillId="9" borderId="7" xfId="0" applyNumberFormat="1" applyFont="1" applyFill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3" fontId="3" fillId="8" borderId="13" xfId="0" applyNumberFormat="1" applyFont="1" applyFill="1" applyBorder="1" applyAlignment="1">
      <alignment horizontal="center" vertical="top"/>
    </xf>
    <xf numFmtId="1" fontId="1" fillId="3" borderId="17" xfId="0" applyNumberFormat="1" applyFont="1" applyFill="1" applyBorder="1" applyAlignment="1">
      <alignment horizontal="center" vertical="top" wrapText="1"/>
    </xf>
    <xf numFmtId="49" fontId="3" fillId="6" borderId="13" xfId="0" applyNumberFormat="1" applyFont="1" applyFill="1" applyBorder="1" applyAlignment="1">
      <alignment horizontal="center" vertical="top"/>
    </xf>
    <xf numFmtId="1" fontId="1" fillId="3" borderId="15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vertical="top"/>
    </xf>
    <xf numFmtId="49" fontId="3" fillId="8" borderId="36" xfId="0" applyNumberFormat="1" applyFont="1" applyFill="1" applyBorder="1" applyAlignment="1">
      <alignment horizontal="center" vertical="top"/>
    </xf>
    <xf numFmtId="49" fontId="3" fillId="6" borderId="28" xfId="0" applyNumberFormat="1" applyFont="1" applyFill="1" applyBorder="1" applyAlignment="1">
      <alignment vertical="top"/>
    </xf>
    <xf numFmtId="49" fontId="3" fillId="6" borderId="16" xfId="0" applyNumberFormat="1" applyFont="1" applyFill="1" applyBorder="1" applyAlignment="1">
      <alignment vertical="top"/>
    </xf>
    <xf numFmtId="1" fontId="13" fillId="6" borderId="17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1" fontId="13" fillId="6" borderId="27" xfId="0" applyNumberFormat="1" applyFont="1" applyFill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vertical="top"/>
    </xf>
    <xf numFmtId="1" fontId="1" fillId="6" borderId="13" xfId="0" applyNumberFormat="1" applyFont="1" applyFill="1" applyBorder="1" applyAlignment="1">
      <alignment horizontal="center" vertical="top" wrapText="1"/>
    </xf>
    <xf numFmtId="1" fontId="1" fillId="0" borderId="15" xfId="0" applyNumberFormat="1" applyFont="1" applyFill="1" applyBorder="1" applyAlignment="1">
      <alignment horizontal="center" vertical="top" wrapText="1"/>
    </xf>
    <xf numFmtId="1" fontId="1" fillId="0" borderId="72" xfId="0" applyNumberFormat="1" applyFont="1" applyFill="1" applyBorder="1" applyAlignment="1">
      <alignment horizontal="center" vertical="top" wrapText="1"/>
    </xf>
    <xf numFmtId="1" fontId="1" fillId="0" borderId="61" xfId="0" applyNumberFormat="1" applyFont="1" applyFill="1" applyBorder="1" applyAlignment="1">
      <alignment horizontal="center" vertical="top" wrapText="1"/>
    </xf>
    <xf numFmtId="49" fontId="3" fillId="9" borderId="8" xfId="0" applyNumberFormat="1" applyFont="1" applyFill="1" applyBorder="1" applyAlignment="1">
      <alignment horizontal="center" vertical="top"/>
    </xf>
    <xf numFmtId="3" fontId="3" fillId="8" borderId="48" xfId="0" applyNumberFormat="1" applyFont="1" applyFill="1" applyBorder="1" applyAlignment="1">
      <alignment horizontal="center" vertical="top"/>
    </xf>
    <xf numFmtId="49" fontId="3" fillId="8" borderId="26" xfId="0" applyNumberFormat="1" applyFont="1" applyFill="1" applyBorder="1" applyAlignment="1">
      <alignment horizontal="center" vertical="top" wrapText="1"/>
    </xf>
    <xf numFmtId="3" fontId="3" fillId="8" borderId="26" xfId="0" applyNumberFormat="1" applyFont="1" applyFill="1" applyBorder="1" applyAlignment="1">
      <alignment horizontal="right" vertical="top"/>
    </xf>
    <xf numFmtId="49" fontId="1" fillId="8" borderId="30" xfId="0" applyNumberFormat="1" applyFont="1" applyFill="1" applyBorder="1" applyAlignment="1">
      <alignment horizontal="center" vertical="top" wrapText="1"/>
    </xf>
    <xf numFmtId="0" fontId="16" fillId="8" borderId="26" xfId="0" applyFont="1" applyFill="1" applyBorder="1" applyAlignment="1">
      <alignment horizontal="center" vertical="top"/>
    </xf>
    <xf numFmtId="165" fontId="3" fillId="8" borderId="39" xfId="0" applyNumberFormat="1" applyFont="1" applyFill="1" applyBorder="1" applyAlignment="1">
      <alignment horizontal="center" vertical="top"/>
    </xf>
    <xf numFmtId="0" fontId="1" fillId="8" borderId="56" xfId="0" applyFont="1" applyFill="1" applyBorder="1" applyAlignment="1">
      <alignment vertical="top" wrapText="1"/>
    </xf>
    <xf numFmtId="3" fontId="1" fillId="8" borderId="26" xfId="0" applyNumberFormat="1" applyFont="1" applyFill="1" applyBorder="1" applyAlignment="1">
      <alignment horizontal="center" vertical="top"/>
    </xf>
    <xf numFmtId="3" fontId="3" fillId="6" borderId="10" xfId="0" applyNumberFormat="1" applyFont="1" applyFill="1" applyBorder="1" applyAlignment="1">
      <alignment horizontal="center" vertical="top"/>
    </xf>
    <xf numFmtId="3" fontId="1" fillId="0" borderId="5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165" fontId="1" fillId="0" borderId="46" xfId="0" applyNumberFormat="1" applyFont="1" applyFill="1" applyBorder="1" applyAlignment="1">
      <alignment horizontal="center" vertical="top"/>
    </xf>
    <xf numFmtId="3" fontId="1" fillId="0" borderId="9" xfId="0" applyNumberFormat="1" applyFont="1" applyFill="1" applyBorder="1" applyAlignment="1">
      <alignment vertical="top" wrapText="1"/>
    </xf>
    <xf numFmtId="3" fontId="1" fillId="0" borderId="10" xfId="0" applyNumberFormat="1" applyFont="1" applyFill="1" applyBorder="1" applyAlignment="1">
      <alignment horizontal="center" vertical="top"/>
    </xf>
    <xf numFmtId="3" fontId="1" fillId="0" borderId="53" xfId="0" applyNumberFormat="1" applyFont="1" applyFill="1" applyBorder="1" applyAlignment="1">
      <alignment horizontal="center" vertical="top"/>
    </xf>
    <xf numFmtId="3" fontId="1" fillId="0" borderId="87" xfId="0" applyNumberFormat="1" applyFont="1" applyFill="1" applyBorder="1" applyAlignment="1">
      <alignment horizontal="center" vertical="top"/>
    </xf>
    <xf numFmtId="3" fontId="1" fillId="0" borderId="11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/>
    </xf>
    <xf numFmtId="3" fontId="1" fillId="0" borderId="18" xfId="0" applyNumberFormat="1" applyFont="1" applyFill="1" applyBorder="1" applyAlignment="1">
      <alignment horizontal="center" vertical="top" wrapText="1"/>
    </xf>
    <xf numFmtId="3" fontId="1" fillId="6" borderId="57" xfId="0" applyNumberFormat="1" applyFont="1" applyFill="1" applyBorder="1" applyAlignment="1">
      <alignment horizontal="center" vertical="top"/>
    </xf>
    <xf numFmtId="3" fontId="1" fillId="6" borderId="58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/>
    </xf>
    <xf numFmtId="3" fontId="1" fillId="6" borderId="49" xfId="0" applyNumberFormat="1" applyFont="1" applyFill="1" applyBorder="1" applyAlignment="1">
      <alignment horizontal="center" vertical="top"/>
    </xf>
    <xf numFmtId="3" fontId="1" fillId="3" borderId="16" xfId="0" applyNumberFormat="1" applyFont="1" applyFill="1" applyBorder="1" applyAlignment="1">
      <alignment horizontal="center" vertical="top"/>
    </xf>
    <xf numFmtId="3" fontId="1" fillId="3" borderId="50" xfId="0" applyNumberFormat="1" applyFont="1" applyFill="1" applyBorder="1" applyAlignment="1">
      <alignment horizontal="center" vertical="top"/>
    </xf>
    <xf numFmtId="3" fontId="1" fillId="3" borderId="38" xfId="0" applyNumberFormat="1" applyFont="1" applyFill="1" applyBorder="1" applyAlignment="1">
      <alignment horizontal="center" vertical="top"/>
    </xf>
    <xf numFmtId="3" fontId="1" fillId="3" borderId="17" xfId="0" applyNumberFormat="1" applyFont="1" applyFill="1" applyBorder="1" applyAlignment="1">
      <alignment horizontal="center" vertical="top"/>
    </xf>
    <xf numFmtId="3" fontId="1" fillId="6" borderId="62" xfId="0" applyNumberFormat="1" applyFont="1" applyFill="1" applyBorder="1" applyAlignment="1">
      <alignment horizontal="center" vertical="top"/>
    </xf>
    <xf numFmtId="165" fontId="1" fillId="6" borderId="59" xfId="0" applyNumberFormat="1" applyFont="1" applyFill="1" applyBorder="1" applyAlignment="1">
      <alignment horizontal="center" vertical="top"/>
    </xf>
    <xf numFmtId="165" fontId="1" fillId="6" borderId="62" xfId="0" applyNumberFormat="1" applyFont="1" applyFill="1" applyBorder="1" applyAlignment="1">
      <alignment horizontal="center" vertical="top"/>
    </xf>
    <xf numFmtId="3" fontId="1" fillId="3" borderId="67" xfId="0" applyNumberFormat="1" applyFont="1" applyFill="1" applyBorder="1" applyAlignment="1">
      <alignment horizontal="left" vertical="top" wrapText="1"/>
    </xf>
    <xf numFmtId="3" fontId="1" fillId="3" borderId="60" xfId="0" applyNumberFormat="1" applyFont="1" applyFill="1" applyBorder="1" applyAlignment="1">
      <alignment horizontal="center" vertical="top"/>
    </xf>
    <xf numFmtId="3" fontId="1" fillId="3" borderId="80" xfId="0" applyNumberFormat="1" applyFont="1" applyFill="1" applyBorder="1" applyAlignment="1">
      <alignment horizontal="center" vertical="top"/>
    </xf>
    <xf numFmtId="3" fontId="1" fillId="3" borderId="72" xfId="0" applyNumberFormat="1" applyFont="1" applyFill="1" applyBorder="1" applyAlignment="1">
      <alignment horizontal="center" vertical="top"/>
    </xf>
    <xf numFmtId="3" fontId="1" fillId="3" borderId="61" xfId="0" applyNumberFormat="1" applyFont="1" applyFill="1" applyBorder="1" applyAlignment="1">
      <alignment horizontal="center" vertical="top"/>
    </xf>
    <xf numFmtId="3" fontId="1" fillId="6" borderId="66" xfId="0" applyNumberFormat="1" applyFont="1" applyFill="1" applyBorder="1" applyAlignment="1">
      <alignment horizontal="center" vertical="top"/>
    </xf>
    <xf numFmtId="165" fontId="1" fillId="6" borderId="66" xfId="0" applyNumberFormat="1" applyFont="1" applyFill="1" applyBorder="1" applyAlignment="1">
      <alignment horizontal="center" vertical="top"/>
    </xf>
    <xf numFmtId="3" fontId="1" fillId="0" borderId="0" xfId="0" applyNumberFormat="1" applyFont="1" applyFill="1" applyBorder="1" applyAlignment="1">
      <alignment horizontal="left" vertical="top"/>
    </xf>
    <xf numFmtId="3" fontId="1" fillId="6" borderId="82" xfId="0" applyNumberFormat="1" applyFont="1" applyFill="1" applyBorder="1" applyAlignment="1">
      <alignment horizontal="center" vertical="top"/>
    </xf>
    <xf numFmtId="165" fontId="1" fillId="6" borderId="82" xfId="0" applyNumberFormat="1" applyFont="1" applyFill="1" applyBorder="1" applyAlignment="1">
      <alignment horizontal="center" vertical="top"/>
    </xf>
    <xf numFmtId="165" fontId="1" fillId="6" borderId="84" xfId="0" applyNumberFormat="1" applyFont="1" applyFill="1" applyBorder="1" applyAlignment="1">
      <alignment horizontal="center" vertical="top"/>
    </xf>
    <xf numFmtId="0" fontId="4" fillId="6" borderId="77" xfId="0" applyFont="1" applyFill="1" applyBorder="1" applyAlignment="1">
      <alignment horizontal="left" vertical="top" wrapText="1"/>
    </xf>
    <xf numFmtId="165" fontId="1" fillId="6" borderId="65" xfId="0" applyNumberFormat="1" applyFont="1" applyFill="1" applyBorder="1" applyAlignment="1">
      <alignment horizontal="center" vertical="top"/>
    </xf>
    <xf numFmtId="3" fontId="1" fillId="6" borderId="69" xfId="0" applyNumberFormat="1" applyFont="1" applyFill="1" applyBorder="1" applyAlignment="1">
      <alignment horizontal="center" vertical="top"/>
    </xf>
    <xf numFmtId="3" fontId="1" fillId="6" borderId="76" xfId="0" applyNumberFormat="1" applyFont="1" applyFill="1" applyBorder="1" applyAlignment="1">
      <alignment horizontal="center" vertical="top"/>
    </xf>
    <xf numFmtId="3" fontId="1" fillId="6" borderId="81" xfId="0" applyNumberFormat="1" applyFont="1" applyFill="1" applyBorder="1" applyAlignment="1">
      <alignment horizontal="center" vertical="top"/>
    </xf>
    <xf numFmtId="49" fontId="1" fillId="6" borderId="28" xfId="0" applyNumberFormat="1" applyFont="1" applyFill="1" applyBorder="1" applyAlignment="1">
      <alignment horizontal="center" vertical="top"/>
    </xf>
    <xf numFmtId="49" fontId="1" fillId="6" borderId="71" xfId="0" applyNumberFormat="1" applyFont="1" applyFill="1" applyBorder="1" applyAlignment="1">
      <alignment horizontal="center" vertical="top"/>
    </xf>
    <xf numFmtId="49" fontId="1" fillId="6" borderId="36" xfId="0" applyNumberFormat="1" applyFont="1" applyFill="1" applyBorder="1" applyAlignment="1">
      <alignment horizontal="center" vertical="top"/>
    </xf>
    <xf numFmtId="3" fontId="1" fillId="8" borderId="89" xfId="0" applyNumberFormat="1" applyFont="1" applyFill="1" applyBorder="1" applyAlignment="1">
      <alignment horizontal="center" vertical="top"/>
    </xf>
    <xf numFmtId="49" fontId="3" fillId="2" borderId="43" xfId="0" applyNumberFormat="1" applyFont="1" applyFill="1" applyBorder="1" applyAlignment="1">
      <alignment horizontal="center" vertical="top"/>
    </xf>
    <xf numFmtId="165" fontId="3" fillId="2" borderId="39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/>
    </xf>
    <xf numFmtId="49" fontId="3" fillId="8" borderId="40" xfId="0" applyNumberFormat="1" applyFont="1" applyFill="1" applyBorder="1" applyAlignment="1">
      <alignment horizontal="left" vertical="top"/>
    </xf>
    <xf numFmtId="49" fontId="3" fillId="0" borderId="24" xfId="0" applyNumberFormat="1" applyFont="1" applyBorder="1" applyAlignment="1">
      <alignment horizontal="center" vertical="top"/>
    </xf>
    <xf numFmtId="0" fontId="3" fillId="3" borderId="2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3" fontId="1" fillId="0" borderId="45" xfId="0" applyNumberFormat="1" applyFont="1" applyBorder="1" applyAlignment="1">
      <alignment horizontal="center" vertical="top"/>
    </xf>
    <xf numFmtId="3" fontId="1" fillId="0" borderId="63" xfId="0" applyNumberFormat="1" applyFont="1" applyBorder="1" applyAlignment="1">
      <alignment horizontal="center" vertical="top"/>
    </xf>
    <xf numFmtId="0" fontId="3" fillId="3" borderId="6" xfId="0" applyFont="1" applyFill="1" applyBorder="1" applyAlignment="1">
      <alignment horizontal="left" vertical="top" wrapText="1"/>
    </xf>
    <xf numFmtId="3" fontId="3" fillId="3" borderId="24" xfId="0" applyNumberFormat="1" applyFont="1" applyFill="1" applyBorder="1" applyAlignment="1">
      <alignment horizontal="center" vertical="top" wrapText="1"/>
    </xf>
    <xf numFmtId="3" fontId="3" fillId="3" borderId="78" xfId="0" applyNumberFormat="1" applyFont="1" applyFill="1" applyBorder="1" applyAlignment="1">
      <alignment horizontal="center" vertical="top" wrapText="1"/>
    </xf>
    <xf numFmtId="3" fontId="3" fillId="3" borderId="40" xfId="0" applyNumberFormat="1" applyFont="1" applyFill="1" applyBorder="1" applyAlignment="1">
      <alignment horizontal="center" vertical="top" wrapText="1"/>
    </xf>
    <xf numFmtId="3" fontId="3" fillId="3" borderId="25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/>
    </xf>
    <xf numFmtId="0" fontId="1" fillId="6" borderId="31" xfId="0" applyFont="1" applyFill="1" applyBorder="1" applyAlignment="1">
      <alignment horizontal="left" vertical="top" wrapText="1"/>
    </xf>
    <xf numFmtId="3" fontId="1" fillId="6" borderId="16" xfId="0" applyNumberFormat="1" applyFont="1" applyFill="1" applyBorder="1" applyAlignment="1">
      <alignment horizontal="center" vertical="top"/>
    </xf>
    <xf numFmtId="0" fontId="1" fillId="0" borderId="20" xfId="0" applyFont="1" applyFill="1" applyBorder="1" applyAlignment="1">
      <alignment horizontal="center" vertical="top"/>
    </xf>
    <xf numFmtId="49" fontId="3" fillId="6" borderId="1" xfId="0" applyNumberFormat="1" applyFont="1" applyFill="1" applyBorder="1" applyAlignment="1">
      <alignment horizontal="center" vertical="top"/>
    </xf>
    <xf numFmtId="0" fontId="1" fillId="3" borderId="1" xfId="0" applyFont="1" applyFill="1" applyBorder="1" applyAlignment="1">
      <alignment vertical="top" wrapText="1"/>
    </xf>
    <xf numFmtId="3" fontId="1" fillId="6" borderId="52" xfId="0" applyNumberFormat="1" applyFont="1" applyFill="1" applyBorder="1" applyAlignment="1">
      <alignment horizontal="center" vertical="top"/>
    </xf>
    <xf numFmtId="3" fontId="1" fillId="6" borderId="14" xfId="0" applyNumberFormat="1" applyFont="1" applyFill="1" applyBorder="1" applyAlignment="1">
      <alignment horizontal="center" vertical="top"/>
    </xf>
    <xf numFmtId="49" fontId="3" fillId="9" borderId="35" xfId="0" applyNumberFormat="1" applyFont="1" applyFill="1" applyBorder="1" applyAlignment="1">
      <alignment horizontal="center" vertical="top"/>
    </xf>
    <xf numFmtId="165" fontId="3" fillId="2" borderId="21" xfId="0" applyNumberFormat="1" applyFont="1" applyFill="1" applyBorder="1" applyAlignment="1">
      <alignment horizontal="center" vertical="top"/>
    </xf>
    <xf numFmtId="49" fontId="3" fillId="9" borderId="6" xfId="0" applyNumberFormat="1" applyFont="1" applyFill="1" applyBorder="1" applyAlignment="1">
      <alignment horizontal="center" vertical="top"/>
    </xf>
    <xf numFmtId="49" fontId="3" fillId="2" borderId="24" xfId="0" applyNumberFormat="1" applyFont="1" applyFill="1" applyBorder="1" applyAlignment="1">
      <alignment horizontal="center" vertical="top"/>
    </xf>
    <xf numFmtId="49" fontId="3" fillId="8" borderId="24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top" wrapText="1"/>
    </xf>
    <xf numFmtId="0" fontId="3" fillId="3" borderId="10" xfId="0" applyFont="1" applyFill="1" applyBorder="1" applyAlignment="1">
      <alignment horizontal="left" vertical="top" wrapText="1"/>
    </xf>
    <xf numFmtId="0" fontId="1" fillId="0" borderId="46" xfId="0" applyFont="1" applyFill="1" applyBorder="1" applyAlignment="1">
      <alignment horizontal="center" vertical="top"/>
    </xf>
    <xf numFmtId="3" fontId="1" fillId="0" borderId="5" xfId="0" applyNumberFormat="1" applyFont="1" applyBorder="1" applyAlignment="1">
      <alignment horizontal="right" vertical="top"/>
    </xf>
    <xf numFmtId="3" fontId="1" fillId="0" borderId="46" xfId="0" applyNumberFormat="1" applyFont="1" applyBorder="1" applyAlignment="1">
      <alignment horizontal="right" vertical="top"/>
    </xf>
    <xf numFmtId="0" fontId="1" fillId="0" borderId="9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horizontal="center" vertical="top"/>
    </xf>
    <xf numFmtId="3" fontId="1" fillId="3" borderId="53" xfId="0" applyNumberFormat="1" applyFont="1" applyFill="1" applyBorder="1" applyAlignment="1">
      <alignment horizontal="center" vertical="top"/>
    </xf>
    <xf numFmtId="3" fontId="1" fillId="3" borderId="87" xfId="0" applyNumberFormat="1" applyFont="1" applyFill="1" applyBorder="1" applyAlignment="1">
      <alignment horizontal="center" vertical="top"/>
    </xf>
    <xf numFmtId="3" fontId="1" fillId="3" borderId="11" xfId="0" applyNumberFormat="1" applyFont="1" applyFill="1" applyBorder="1" applyAlignment="1">
      <alignment horizontal="center" vertical="top"/>
    </xf>
    <xf numFmtId="49" fontId="3" fillId="8" borderId="13" xfId="0" applyNumberFormat="1" applyFont="1" applyFill="1" applyBorder="1" applyAlignment="1">
      <alignment horizontal="center" vertical="top" wrapText="1"/>
    </xf>
    <xf numFmtId="49" fontId="3" fillId="6" borderId="1" xfId="0" applyNumberFormat="1" applyFont="1" applyFill="1" applyBorder="1" applyAlignment="1">
      <alignment horizontal="center" vertical="top" wrapText="1"/>
    </xf>
    <xf numFmtId="0" fontId="1" fillId="0" borderId="47" xfId="0" applyFont="1" applyFill="1" applyBorder="1" applyAlignment="1">
      <alignment horizontal="center" vertical="top"/>
    </xf>
    <xf numFmtId="49" fontId="3" fillId="8" borderId="36" xfId="0" applyNumberFormat="1" applyFont="1" applyFill="1" applyBorder="1" applyAlignment="1">
      <alignment horizontal="center" vertical="top" wrapText="1"/>
    </xf>
    <xf numFmtId="49" fontId="3" fillId="6" borderId="13" xfId="0" applyNumberFormat="1" applyFont="1" applyFill="1" applyBorder="1" applyAlignment="1">
      <alignment horizontal="center" vertical="top" wrapText="1"/>
    </xf>
    <xf numFmtId="165" fontId="3" fillId="6" borderId="24" xfId="0" applyNumberFormat="1" applyFont="1" applyFill="1" applyBorder="1" applyAlignment="1">
      <alignment horizontal="center" vertical="top" wrapText="1"/>
    </xf>
    <xf numFmtId="49" fontId="3" fillId="9" borderId="32" xfId="0" applyNumberFormat="1" applyFont="1" applyFill="1" applyBorder="1" applyAlignment="1">
      <alignment horizontal="center" vertical="top"/>
    </xf>
    <xf numFmtId="49" fontId="3" fillId="2" borderId="36" xfId="0" applyNumberFormat="1" applyFont="1" applyFill="1" applyBorder="1" applyAlignment="1">
      <alignment horizontal="center" vertical="top"/>
    </xf>
    <xf numFmtId="0" fontId="1" fillId="0" borderId="19" xfId="0" applyFont="1" applyFill="1" applyBorder="1" applyAlignment="1">
      <alignment horizontal="center" vertical="top"/>
    </xf>
    <xf numFmtId="49" fontId="3" fillId="10" borderId="48" xfId="0" applyNumberFormat="1" applyFont="1" applyFill="1" applyBorder="1" applyAlignment="1">
      <alignment horizontal="center" vertical="top"/>
    </xf>
    <xf numFmtId="49" fontId="3" fillId="8" borderId="48" xfId="0" applyNumberFormat="1" applyFont="1" applyFill="1" applyBorder="1" applyAlignment="1">
      <alignment horizontal="center" vertical="top" wrapText="1"/>
    </xf>
    <xf numFmtId="165" fontId="3" fillId="8" borderId="26" xfId="0" applyNumberFormat="1" applyFont="1" applyFill="1" applyBorder="1" applyAlignment="1">
      <alignment horizontal="center" vertical="top" wrapText="1"/>
    </xf>
    <xf numFmtId="0" fontId="1" fillId="8" borderId="26" xfId="0" applyFont="1" applyFill="1" applyBorder="1" applyAlignment="1">
      <alignment horizontal="left" vertical="top" wrapText="1"/>
    </xf>
    <xf numFmtId="165" fontId="18" fillId="8" borderId="26" xfId="0" applyNumberFormat="1" applyFont="1" applyFill="1" applyBorder="1" applyAlignment="1">
      <alignment horizontal="center" vertical="center" textRotation="90" wrapText="1"/>
    </xf>
    <xf numFmtId="3" fontId="1" fillId="6" borderId="25" xfId="0" applyNumberFormat="1" applyFont="1" applyFill="1" applyBorder="1" applyAlignment="1">
      <alignment horizontal="center" vertical="top"/>
    </xf>
    <xf numFmtId="0" fontId="1" fillId="6" borderId="20" xfId="0" applyFont="1" applyFill="1" applyBorder="1" applyAlignment="1">
      <alignment horizontal="center" vertical="top"/>
    </xf>
    <xf numFmtId="165" fontId="3" fillId="8" borderId="20" xfId="0" applyNumberFormat="1" applyFont="1" applyFill="1" applyBorder="1" applyAlignment="1">
      <alignment horizontal="center" vertical="top"/>
    </xf>
    <xf numFmtId="165" fontId="3" fillId="9" borderId="21" xfId="0" applyNumberFormat="1" applyFont="1" applyFill="1" applyBorder="1" applyAlignment="1">
      <alignment horizontal="center" vertical="top"/>
    </xf>
    <xf numFmtId="165" fontId="3" fillId="4" borderId="39" xfId="0" applyNumberFormat="1" applyFont="1" applyFill="1" applyBorder="1" applyAlignment="1">
      <alignment horizontal="center" vertical="top"/>
    </xf>
    <xf numFmtId="165" fontId="3" fillId="4" borderId="5" xfId="0" applyNumberFormat="1" applyFont="1" applyFill="1" applyBorder="1" applyAlignment="1">
      <alignment horizontal="center" vertical="top"/>
    </xf>
    <xf numFmtId="165" fontId="1" fillId="0" borderId="20" xfId="0" applyNumberFormat="1" applyFont="1" applyBorder="1" applyAlignment="1">
      <alignment horizontal="center" vertical="top"/>
    </xf>
    <xf numFmtId="165" fontId="1" fillId="0" borderId="19" xfId="0" applyNumberFormat="1" applyFont="1" applyBorder="1" applyAlignment="1">
      <alignment horizontal="center" vertical="top" wrapText="1"/>
    </xf>
    <xf numFmtId="165" fontId="1" fillId="8" borderId="20" xfId="0" applyNumberFormat="1" applyFont="1" applyFill="1" applyBorder="1" applyAlignment="1">
      <alignment horizontal="center" vertical="top"/>
    </xf>
    <xf numFmtId="165" fontId="1" fillId="0" borderId="0" xfId="0" applyNumberFormat="1" applyFont="1" applyAlignment="1">
      <alignment vertical="top"/>
    </xf>
    <xf numFmtId="165" fontId="3" fillId="4" borderId="20" xfId="0" applyNumberFormat="1" applyFont="1" applyFill="1" applyBorder="1" applyAlignment="1">
      <alignment horizontal="center" vertical="top"/>
    </xf>
    <xf numFmtId="165" fontId="3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165" fontId="1" fillId="0" borderId="0" xfId="0" applyNumberFormat="1" applyFont="1" applyFill="1" applyAlignment="1">
      <alignment vertical="top"/>
    </xf>
    <xf numFmtId="164" fontId="1" fillId="0" borderId="0" xfId="0" applyNumberFormat="1" applyFont="1" applyFill="1" applyAlignment="1">
      <alignment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 wrapText="1"/>
    </xf>
    <xf numFmtId="49" fontId="9" fillId="8" borderId="13" xfId="0" applyNumberFormat="1" applyFont="1" applyFill="1" applyBorder="1" applyAlignment="1">
      <alignment horizontal="center" vertical="top"/>
    </xf>
    <xf numFmtId="165" fontId="10" fillId="6" borderId="18" xfId="0" applyNumberFormat="1" applyFont="1" applyFill="1" applyBorder="1" applyAlignment="1">
      <alignment horizontal="center" vertical="top"/>
    </xf>
    <xf numFmtId="165" fontId="10" fillId="6" borderId="20" xfId="0" applyNumberFormat="1" applyFont="1" applyFill="1" applyBorder="1" applyAlignment="1">
      <alignment horizontal="center" vertical="center"/>
    </xf>
    <xf numFmtId="0" fontId="13" fillId="6" borderId="49" xfId="0" applyFont="1" applyFill="1" applyBorder="1" applyAlignment="1">
      <alignment horizontal="center" vertical="top"/>
    </xf>
    <xf numFmtId="165" fontId="13" fillId="6" borderId="18" xfId="0" applyNumberFormat="1" applyFont="1" applyFill="1" applyBorder="1" applyAlignment="1">
      <alignment horizontal="center" vertical="center"/>
    </xf>
    <xf numFmtId="1" fontId="13" fillId="6" borderId="1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9" fontId="3" fillId="9" borderId="7" xfId="0" applyNumberFormat="1" applyFont="1" applyFill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49" fontId="3" fillId="6" borderId="16" xfId="0" applyNumberFormat="1" applyFont="1" applyFill="1" applyBorder="1" applyAlignment="1">
      <alignment horizontal="center" vertical="top" wrapText="1"/>
    </xf>
    <xf numFmtId="49" fontId="3" fillId="6" borderId="28" xfId="0" applyNumberFormat="1" applyFont="1" applyFill="1" applyBorder="1" applyAlignment="1">
      <alignment horizontal="center" vertical="top" wrapText="1"/>
    </xf>
    <xf numFmtId="1" fontId="1" fillId="6" borderId="83" xfId="0" applyNumberFormat="1" applyFont="1" applyFill="1" applyBorder="1" applyAlignment="1">
      <alignment horizontal="center" vertical="top" wrapText="1"/>
    </xf>
    <xf numFmtId="1" fontId="1" fillId="6" borderId="88" xfId="0" applyNumberFormat="1" applyFont="1" applyFill="1" applyBorder="1" applyAlignment="1">
      <alignment horizontal="center" vertical="top" wrapText="1"/>
    </xf>
    <xf numFmtId="1" fontId="1" fillId="6" borderId="64" xfId="0" applyNumberFormat="1" applyFont="1" applyFill="1" applyBorder="1" applyAlignment="1">
      <alignment horizontal="center" vertical="top" wrapText="1"/>
    </xf>
    <xf numFmtId="1" fontId="1" fillId="6" borderId="72" xfId="0" applyNumberFormat="1" applyFont="1" applyFill="1" applyBorder="1" applyAlignment="1">
      <alignment horizontal="center" vertical="top" wrapText="1"/>
    </xf>
    <xf numFmtId="1" fontId="1" fillId="6" borderId="61" xfId="0" applyNumberFormat="1" applyFont="1" applyFill="1" applyBorder="1" applyAlignment="1">
      <alignment horizontal="center" vertical="top" wrapText="1"/>
    </xf>
    <xf numFmtId="1" fontId="13" fillId="0" borderId="0" xfId="0" applyNumberFormat="1" applyFont="1" applyFill="1" applyBorder="1" applyAlignment="1">
      <alignment horizontal="center" vertical="top" wrapText="1"/>
    </xf>
    <xf numFmtId="0" fontId="1" fillId="6" borderId="58" xfId="0" applyFont="1" applyFill="1" applyBorder="1" applyAlignment="1">
      <alignment horizontal="center" vertical="top"/>
    </xf>
    <xf numFmtId="165" fontId="1" fillId="6" borderId="90" xfId="0" applyNumberFormat="1" applyFont="1" applyFill="1" applyBorder="1" applyAlignment="1">
      <alignment horizontal="center" vertical="top"/>
    </xf>
    <xf numFmtId="3" fontId="1" fillId="6" borderId="4" xfId="0" applyNumberFormat="1" applyFont="1" applyFill="1" applyBorder="1" applyAlignment="1">
      <alignment horizontal="center" vertical="top"/>
    </xf>
    <xf numFmtId="165" fontId="1" fillId="6" borderId="86" xfId="0" applyNumberFormat="1" applyFont="1" applyFill="1" applyBorder="1" applyAlignment="1">
      <alignment horizontal="center" vertical="top"/>
    </xf>
    <xf numFmtId="3" fontId="13" fillId="6" borderId="69" xfId="0" applyNumberFormat="1" applyFont="1" applyFill="1" applyBorder="1" applyAlignment="1">
      <alignment horizontal="center" vertical="top"/>
    </xf>
    <xf numFmtId="3" fontId="13" fillId="6" borderId="13" xfId="0" applyNumberFormat="1" applyFont="1" applyFill="1" applyBorder="1" applyAlignment="1">
      <alignment horizontal="center" vertical="top"/>
    </xf>
    <xf numFmtId="0" fontId="1" fillId="6" borderId="65" xfId="0" applyFont="1" applyFill="1" applyBorder="1" applyAlignment="1">
      <alignment horizontal="center" vertical="top"/>
    </xf>
    <xf numFmtId="0" fontId="1" fillId="6" borderId="77" xfId="0" applyFont="1" applyFill="1" applyBorder="1" applyAlignment="1">
      <alignment horizontal="left" vertical="top" wrapText="1"/>
    </xf>
    <xf numFmtId="49" fontId="1" fillId="6" borderId="69" xfId="0" applyNumberFormat="1" applyFont="1" applyFill="1" applyBorder="1" applyAlignment="1">
      <alignment horizontal="center" vertical="top"/>
    </xf>
    <xf numFmtId="49" fontId="1" fillId="6" borderId="91" xfId="0" applyNumberFormat="1" applyFont="1" applyFill="1" applyBorder="1" applyAlignment="1">
      <alignment horizontal="center" vertical="top"/>
    </xf>
    <xf numFmtId="49" fontId="1" fillId="6" borderId="76" xfId="0" applyNumberFormat="1" applyFont="1" applyFill="1" applyBorder="1" applyAlignment="1">
      <alignment horizontal="center" vertical="top"/>
    </xf>
    <xf numFmtId="49" fontId="1" fillId="6" borderId="81" xfId="0" applyNumberFormat="1" applyFont="1" applyFill="1" applyBorder="1" applyAlignment="1">
      <alignment horizontal="center" vertical="top"/>
    </xf>
    <xf numFmtId="165" fontId="13" fillId="6" borderId="31" xfId="0" applyNumberFormat="1" applyFont="1" applyFill="1" applyBorder="1" applyAlignment="1">
      <alignment horizontal="left" vertical="top" wrapText="1"/>
    </xf>
    <xf numFmtId="3" fontId="13" fillId="6" borderId="38" xfId="0" applyNumberFormat="1" applyFont="1" applyFill="1" applyBorder="1" applyAlignment="1">
      <alignment horizontal="center" vertical="top"/>
    </xf>
    <xf numFmtId="3" fontId="13" fillId="6" borderId="16" xfId="0" applyNumberFormat="1" applyFont="1" applyFill="1" applyBorder="1" applyAlignment="1">
      <alignment horizontal="center" vertical="top"/>
    </xf>
    <xf numFmtId="3" fontId="13" fillId="6" borderId="17" xfId="0" applyNumberFormat="1" applyFont="1" applyFill="1" applyBorder="1" applyAlignment="1">
      <alignment horizontal="center" vertical="top"/>
    </xf>
    <xf numFmtId="165" fontId="13" fillId="6" borderId="57" xfId="0" applyNumberFormat="1" applyFont="1" applyFill="1" applyBorder="1" applyAlignment="1">
      <alignment horizontal="left" vertical="top" wrapText="1"/>
    </xf>
    <xf numFmtId="3" fontId="13" fillId="6" borderId="33" xfId="0" applyNumberFormat="1" applyFont="1" applyFill="1" applyBorder="1" applyAlignment="1">
      <alignment horizontal="center" vertical="top"/>
    </xf>
    <xf numFmtId="3" fontId="13" fillId="6" borderId="28" xfId="0" applyNumberFormat="1" applyFont="1" applyFill="1" applyBorder="1" applyAlignment="1">
      <alignment horizontal="center" vertical="top"/>
    </xf>
    <xf numFmtId="3" fontId="13" fillId="6" borderId="27" xfId="0" applyNumberFormat="1" applyFont="1" applyFill="1" applyBorder="1" applyAlignment="1">
      <alignment horizontal="center" vertical="top"/>
    </xf>
    <xf numFmtId="0" fontId="1" fillId="3" borderId="28" xfId="0" applyFont="1" applyFill="1" applyBorder="1" applyAlignment="1">
      <alignment horizontal="left" vertical="top" wrapText="1"/>
    </xf>
    <xf numFmtId="3" fontId="1" fillId="8" borderId="92" xfId="0" applyNumberFormat="1" applyFont="1" applyFill="1" applyBorder="1" applyAlignment="1">
      <alignment horizontal="center" vertical="top"/>
    </xf>
    <xf numFmtId="3" fontId="1" fillId="6" borderId="59" xfId="0" applyNumberFormat="1" applyFont="1" applyFill="1" applyBorder="1" applyAlignment="1">
      <alignment horizontal="center" vertical="top"/>
    </xf>
    <xf numFmtId="165" fontId="1" fillId="6" borderId="85" xfId="0" applyNumberFormat="1" applyFont="1" applyFill="1" applyBorder="1" applyAlignment="1">
      <alignment horizontal="center" vertical="top"/>
    </xf>
    <xf numFmtId="3" fontId="1" fillId="6" borderId="75" xfId="0" applyNumberFormat="1" applyFont="1" applyFill="1" applyBorder="1" applyAlignment="1">
      <alignment vertical="top" wrapText="1"/>
    </xf>
    <xf numFmtId="49" fontId="3" fillId="9" borderId="7" xfId="0" applyNumberFormat="1" applyFont="1" applyFill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49" fontId="3" fillId="6" borderId="16" xfId="0" applyNumberFormat="1" applyFont="1" applyFill="1" applyBorder="1" applyAlignment="1">
      <alignment horizontal="center" vertical="top" wrapText="1"/>
    </xf>
    <xf numFmtId="49" fontId="3" fillId="6" borderId="28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3" fontId="1" fillId="8" borderId="30" xfId="0" applyNumberFormat="1" applyFont="1" applyFill="1" applyBorder="1" applyAlignment="1">
      <alignment horizontal="center" vertical="top"/>
    </xf>
    <xf numFmtId="165" fontId="3" fillId="6" borderId="13" xfId="0" applyNumberFormat="1" applyFont="1" applyFill="1" applyBorder="1" applyAlignment="1">
      <alignment horizontal="center" vertical="top" wrapText="1"/>
    </xf>
    <xf numFmtId="165" fontId="3" fillId="6" borderId="28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165" fontId="1" fillId="6" borderId="19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164" fontId="1" fillId="6" borderId="13" xfId="0" applyNumberFormat="1" applyFont="1" applyFill="1" applyBorder="1" applyAlignment="1">
      <alignment horizontal="center" vertical="top"/>
    </xf>
    <xf numFmtId="49" fontId="1" fillId="6" borderId="13" xfId="0" applyNumberFormat="1" applyFont="1" applyFill="1" applyBorder="1" applyAlignment="1">
      <alignment horizontal="center" vertical="top"/>
    </xf>
    <xf numFmtId="164" fontId="1" fillId="6" borderId="36" xfId="0" applyNumberFormat="1" applyFont="1" applyFill="1" applyBorder="1" applyAlignment="1">
      <alignment horizontal="center" vertical="top"/>
    </xf>
    <xf numFmtId="164" fontId="1" fillId="6" borderId="15" xfId="0" applyNumberFormat="1" applyFont="1" applyFill="1" applyBorder="1" applyAlignment="1">
      <alignment horizontal="center" vertical="top"/>
    </xf>
    <xf numFmtId="3" fontId="1" fillId="6" borderId="67" xfId="0" applyNumberFormat="1" applyFont="1" applyFill="1" applyBorder="1" applyAlignment="1">
      <alignment horizontal="left" vertical="top" wrapText="1"/>
    </xf>
    <xf numFmtId="3" fontId="1" fillId="6" borderId="60" xfId="0" applyNumberFormat="1" applyFont="1" applyFill="1" applyBorder="1" applyAlignment="1">
      <alignment horizontal="center" vertical="top"/>
    </xf>
    <xf numFmtId="3" fontId="1" fillId="6" borderId="80" xfId="0" applyNumberFormat="1" applyFont="1" applyFill="1" applyBorder="1" applyAlignment="1">
      <alignment horizontal="center" vertical="top"/>
    </xf>
    <xf numFmtId="3" fontId="1" fillId="6" borderId="72" xfId="0" applyNumberFormat="1" applyFont="1" applyFill="1" applyBorder="1" applyAlignment="1">
      <alignment horizontal="center" vertical="top"/>
    </xf>
    <xf numFmtId="3" fontId="1" fillId="6" borderId="61" xfId="0" applyNumberFormat="1" applyFont="1" applyFill="1" applyBorder="1" applyAlignment="1">
      <alignment horizontal="center" vertical="top"/>
    </xf>
    <xf numFmtId="3" fontId="1" fillId="6" borderId="7" xfId="0" applyNumberFormat="1" applyFont="1" applyFill="1" applyBorder="1" applyAlignment="1">
      <alignment horizontal="left" vertical="top" wrapText="1"/>
    </xf>
    <xf numFmtId="3" fontId="13" fillId="6" borderId="74" xfId="0" applyNumberFormat="1" applyFont="1" applyFill="1" applyBorder="1" applyAlignment="1">
      <alignment horizontal="center" vertical="top"/>
    </xf>
    <xf numFmtId="3" fontId="1" fillId="6" borderId="74" xfId="0" applyNumberFormat="1" applyFont="1" applyFill="1" applyBorder="1" applyAlignment="1">
      <alignment horizontal="center" vertical="top"/>
    </xf>
    <xf numFmtId="3" fontId="1" fillId="6" borderId="88" xfId="0" applyNumberFormat="1" applyFont="1" applyFill="1" applyBorder="1" applyAlignment="1">
      <alignment horizontal="center" vertical="top"/>
    </xf>
    <xf numFmtId="3" fontId="1" fillId="6" borderId="64" xfId="0" applyNumberFormat="1" applyFont="1" applyFill="1" applyBorder="1" applyAlignment="1">
      <alignment horizontal="center" vertical="top"/>
    </xf>
    <xf numFmtId="3" fontId="13" fillId="6" borderId="60" xfId="0" applyNumberFormat="1" applyFont="1" applyFill="1" applyBorder="1" applyAlignment="1">
      <alignment horizontal="center" vertical="top"/>
    </xf>
    <xf numFmtId="3" fontId="1" fillId="6" borderId="31" xfId="0" applyNumberFormat="1" applyFont="1" applyFill="1" applyBorder="1" applyAlignment="1">
      <alignment horizontal="left" vertical="top" wrapText="1"/>
    </xf>
    <xf numFmtId="165" fontId="1" fillId="6" borderId="47" xfId="0" applyNumberFormat="1" applyFont="1" applyFill="1" applyBorder="1" applyAlignment="1">
      <alignment horizontal="center" vertical="top" wrapText="1"/>
    </xf>
    <xf numFmtId="165" fontId="13" fillId="6" borderId="31" xfId="0" applyNumberFormat="1" applyFont="1" applyFill="1" applyBorder="1" applyAlignment="1">
      <alignment vertical="top" wrapText="1"/>
    </xf>
    <xf numFmtId="49" fontId="3" fillId="6" borderId="13" xfId="0" applyNumberFormat="1" applyFont="1" applyFill="1" applyBorder="1" applyAlignment="1">
      <alignment horizontal="center" vertical="top" wrapText="1"/>
    </xf>
    <xf numFmtId="165" fontId="1" fillId="0" borderId="29" xfId="0" applyNumberFormat="1" applyFont="1" applyFill="1" applyBorder="1" applyAlignment="1">
      <alignment vertical="top" wrapText="1"/>
    </xf>
    <xf numFmtId="165" fontId="1" fillId="6" borderId="31" xfId="0" applyNumberFormat="1" applyFont="1" applyFill="1" applyBorder="1" applyAlignment="1">
      <alignment horizontal="left" vertical="top" wrapText="1"/>
    </xf>
    <xf numFmtId="49" fontId="3" fillId="6" borderId="28" xfId="0" applyNumberFormat="1" applyFont="1" applyFill="1" applyBorder="1" applyAlignment="1">
      <alignment horizontal="center" vertical="top" wrapText="1"/>
    </xf>
    <xf numFmtId="0" fontId="1" fillId="6" borderId="18" xfId="0" applyFont="1" applyFill="1" applyBorder="1" applyAlignment="1">
      <alignment horizontal="center" vertical="top" wrapText="1"/>
    </xf>
    <xf numFmtId="49" fontId="3" fillId="9" borderId="7" xfId="0" applyNumberFormat="1" applyFont="1" applyFill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165" fontId="7" fillId="6" borderId="29" xfId="0" applyNumberFormat="1" applyFont="1" applyFill="1" applyBorder="1" applyAlignment="1">
      <alignment vertical="top" wrapText="1"/>
    </xf>
    <xf numFmtId="3" fontId="7" fillId="6" borderId="28" xfId="0" applyNumberFormat="1" applyFont="1" applyFill="1" applyBorder="1" applyAlignment="1">
      <alignment horizontal="center" vertical="top"/>
    </xf>
    <xf numFmtId="165" fontId="1" fillId="6" borderId="58" xfId="0" applyNumberFormat="1" applyFont="1" applyFill="1" applyBorder="1" applyAlignment="1">
      <alignment horizontal="center"/>
    </xf>
    <xf numFmtId="165" fontId="1" fillId="6" borderId="20" xfId="0" applyNumberFormat="1" applyFont="1" applyFill="1" applyBorder="1" applyAlignment="1">
      <alignment horizontal="center"/>
    </xf>
    <xf numFmtId="165" fontId="1" fillId="6" borderId="18" xfId="0" applyNumberFormat="1" applyFont="1" applyFill="1" applyBorder="1" applyAlignment="1">
      <alignment horizontal="center" vertical="top"/>
    </xf>
    <xf numFmtId="165" fontId="1" fillId="6" borderId="20" xfId="0" applyNumberFormat="1" applyFont="1" applyFill="1" applyBorder="1" applyAlignment="1">
      <alignment horizontal="center" vertical="top"/>
    </xf>
    <xf numFmtId="165" fontId="1" fillId="6" borderId="20" xfId="0" applyNumberFormat="1" applyFont="1" applyFill="1" applyBorder="1" applyAlignment="1">
      <alignment horizontal="center" vertical="top"/>
    </xf>
    <xf numFmtId="3" fontId="1" fillId="6" borderId="79" xfId="0" applyNumberFormat="1" applyFont="1" applyFill="1" applyBorder="1" applyAlignment="1">
      <alignment vertical="top" wrapText="1"/>
    </xf>
    <xf numFmtId="3" fontId="1" fillId="6" borderId="73" xfId="0" applyNumberFormat="1" applyFont="1" applyFill="1" applyBorder="1" applyAlignment="1">
      <alignment vertical="top" wrapText="1"/>
    </xf>
    <xf numFmtId="3" fontId="1" fillId="6" borderId="71" xfId="0" applyNumberFormat="1" applyFont="1" applyFill="1" applyBorder="1" applyAlignment="1">
      <alignment vertical="top" wrapText="1"/>
    </xf>
    <xf numFmtId="165" fontId="1" fillId="6" borderId="50" xfId="0" applyNumberFormat="1" applyFont="1" applyFill="1" applyBorder="1" applyAlignment="1">
      <alignment vertical="top" wrapText="1"/>
    </xf>
    <xf numFmtId="165" fontId="1" fillId="0" borderId="58" xfId="0" applyNumberFormat="1" applyFont="1" applyFill="1" applyBorder="1" applyAlignment="1">
      <alignment vertical="top" wrapText="1"/>
    </xf>
    <xf numFmtId="165" fontId="1" fillId="0" borderId="73" xfId="0" applyNumberFormat="1" applyFont="1" applyFill="1" applyBorder="1" applyAlignment="1">
      <alignment horizontal="left" vertical="top" wrapText="1"/>
    </xf>
    <xf numFmtId="165" fontId="1" fillId="6" borderId="93" xfId="0" applyNumberFormat="1" applyFont="1" applyFill="1" applyBorder="1" applyAlignment="1">
      <alignment horizontal="left" vertical="top" wrapText="1"/>
    </xf>
    <xf numFmtId="165" fontId="1" fillId="6" borderId="94" xfId="0" applyNumberFormat="1" applyFont="1" applyFill="1" applyBorder="1" applyAlignment="1">
      <alignment horizontal="left" vertical="top" wrapText="1"/>
    </xf>
    <xf numFmtId="0" fontId="1" fillId="0" borderId="71" xfId="0" applyFont="1" applyBorder="1" applyAlignment="1">
      <alignment vertical="top" wrapText="1"/>
    </xf>
    <xf numFmtId="165" fontId="1" fillId="6" borderId="79" xfId="0" applyNumberFormat="1" applyFont="1" applyFill="1" applyBorder="1" applyAlignment="1">
      <alignment horizontal="left" vertical="top" wrapText="1"/>
    </xf>
    <xf numFmtId="165" fontId="1" fillId="6" borderId="71" xfId="0" applyNumberFormat="1" applyFont="1" applyFill="1" applyBorder="1" applyAlignment="1">
      <alignment vertical="top" wrapText="1"/>
    </xf>
    <xf numFmtId="0" fontId="13" fillId="6" borderId="79" xfId="0" applyFont="1" applyFill="1" applyBorder="1" applyAlignment="1">
      <alignment vertical="top" wrapText="1"/>
    </xf>
    <xf numFmtId="0" fontId="13" fillId="6" borderId="58" xfId="0" applyFont="1" applyFill="1" applyBorder="1" applyAlignment="1">
      <alignment vertical="top" wrapText="1"/>
    </xf>
    <xf numFmtId="0" fontId="1" fillId="8" borderId="26" xfId="0" applyFont="1" applyFill="1" applyBorder="1" applyAlignment="1">
      <alignment vertical="top" wrapText="1"/>
    </xf>
    <xf numFmtId="0" fontId="16" fillId="8" borderId="39" xfId="0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vertical="top" wrapText="1"/>
    </xf>
    <xf numFmtId="165" fontId="1" fillId="6" borderId="31" xfId="0" applyNumberFormat="1" applyFont="1" applyFill="1" applyBorder="1" applyAlignment="1">
      <alignment horizontal="left" vertical="top" wrapText="1"/>
    </xf>
    <xf numFmtId="165" fontId="13" fillId="6" borderId="58" xfId="0" applyNumberFormat="1" applyFont="1" applyFill="1" applyBorder="1" applyAlignment="1">
      <alignment horizontal="center" vertical="top"/>
    </xf>
    <xf numFmtId="165" fontId="1" fillId="6" borderId="71" xfId="0" applyNumberFormat="1" applyFont="1" applyFill="1" applyBorder="1" applyAlignment="1">
      <alignment horizontal="left" vertical="top" wrapText="1"/>
    </xf>
    <xf numFmtId="3" fontId="1" fillId="6" borderId="28" xfId="0" applyNumberFormat="1" applyFont="1" applyFill="1" applyBorder="1" applyAlignment="1">
      <alignment horizontal="center" vertical="top" wrapText="1"/>
    </xf>
    <xf numFmtId="3" fontId="1" fillId="6" borderId="27" xfId="0" applyNumberFormat="1" applyFont="1" applyFill="1" applyBorder="1" applyAlignment="1">
      <alignment horizontal="center" vertical="top" wrapText="1"/>
    </xf>
    <xf numFmtId="165" fontId="1" fillId="6" borderId="50" xfId="0" applyNumberFormat="1" applyFont="1" applyFill="1" applyBorder="1" applyAlignment="1">
      <alignment horizontal="left" vertical="top" wrapText="1"/>
    </xf>
    <xf numFmtId="165" fontId="1" fillId="6" borderId="58" xfId="0" applyNumberFormat="1" applyFont="1" applyFill="1" applyBorder="1" applyAlignment="1">
      <alignment vertical="top" wrapText="1"/>
    </xf>
    <xf numFmtId="165" fontId="1" fillId="6" borderId="18" xfId="0" applyNumberFormat="1" applyFont="1" applyFill="1" applyBorder="1" applyAlignment="1">
      <alignment horizontal="center" vertical="top"/>
    </xf>
    <xf numFmtId="165" fontId="1" fillId="6" borderId="20" xfId="0" applyNumberFormat="1" applyFont="1" applyFill="1" applyBorder="1" applyAlignment="1">
      <alignment horizontal="center" vertical="top"/>
    </xf>
    <xf numFmtId="49" fontId="1" fillId="6" borderId="15" xfId="0" applyNumberFormat="1" applyFont="1" applyFill="1" applyBorder="1" applyAlignment="1">
      <alignment horizontal="center" vertical="top"/>
    </xf>
    <xf numFmtId="165" fontId="1" fillId="0" borderId="0" xfId="0" applyNumberFormat="1" applyFont="1" applyBorder="1" applyAlignment="1">
      <alignment vertical="top"/>
    </xf>
    <xf numFmtId="0" fontId="3" fillId="0" borderId="5" xfId="0" applyFont="1" applyBorder="1" applyAlignment="1">
      <alignment horizontal="center" vertical="center" wrapText="1"/>
    </xf>
    <xf numFmtId="164" fontId="1" fillId="6" borderId="85" xfId="0" applyNumberFormat="1" applyFont="1" applyFill="1" applyBorder="1" applyAlignment="1">
      <alignment horizontal="center" vertical="top"/>
    </xf>
    <xf numFmtId="0" fontId="1" fillId="6" borderId="59" xfId="0" applyFont="1" applyFill="1" applyBorder="1" applyAlignment="1">
      <alignment horizontal="center" vertical="top"/>
    </xf>
    <xf numFmtId="164" fontId="1" fillId="6" borderId="86" xfId="0" applyNumberFormat="1" applyFont="1" applyFill="1" applyBorder="1" applyAlignment="1">
      <alignment horizontal="center" vertical="top"/>
    </xf>
    <xf numFmtId="0" fontId="18" fillId="0" borderId="53" xfId="0" applyFont="1" applyFill="1" applyBorder="1" applyAlignment="1">
      <alignment horizontal="center" vertical="center" textRotation="90" wrapText="1"/>
    </xf>
    <xf numFmtId="0" fontId="18" fillId="0" borderId="36" xfId="0" applyFont="1" applyFill="1" applyBorder="1" applyAlignment="1">
      <alignment horizontal="center" vertical="center" textRotation="90" wrapText="1"/>
    </xf>
    <xf numFmtId="0" fontId="1" fillId="6" borderId="36" xfId="0" applyFont="1" applyFill="1" applyBorder="1" applyAlignment="1">
      <alignment horizontal="left" vertical="top" wrapText="1"/>
    </xf>
    <xf numFmtId="0" fontId="18" fillId="6" borderId="36" xfId="0" applyFont="1" applyFill="1" applyBorder="1" applyAlignment="1">
      <alignment horizontal="center" vertical="center" textRotation="90" wrapText="1"/>
    </xf>
    <xf numFmtId="0" fontId="1" fillId="6" borderId="33" xfId="0" applyFont="1" applyFill="1" applyBorder="1" applyAlignment="1">
      <alignment horizontal="left" vertical="top" wrapText="1"/>
    </xf>
    <xf numFmtId="0" fontId="22" fillId="6" borderId="38" xfId="0" applyFont="1" applyFill="1" applyBorder="1" applyAlignment="1">
      <alignment horizontal="center" vertical="center" textRotation="90" wrapText="1"/>
    </xf>
    <xf numFmtId="0" fontId="22" fillId="6" borderId="33" xfId="0" applyFont="1" applyFill="1" applyBorder="1" applyAlignment="1">
      <alignment horizontal="center" vertical="center" textRotation="90" wrapText="1"/>
    </xf>
    <xf numFmtId="165" fontId="1" fillId="0" borderId="20" xfId="0" applyNumberFormat="1" applyFont="1" applyBorder="1" applyAlignment="1">
      <alignment horizontal="right" vertical="top"/>
    </xf>
    <xf numFmtId="0" fontId="3" fillId="0" borderId="71" xfId="0" applyFont="1" applyFill="1" applyBorder="1" applyAlignment="1">
      <alignment vertical="top" wrapText="1"/>
    </xf>
    <xf numFmtId="3" fontId="3" fillId="0" borderId="33" xfId="0" applyNumberFormat="1" applyFont="1" applyFill="1" applyBorder="1" applyAlignment="1">
      <alignment horizontal="center" vertical="top" wrapText="1"/>
    </xf>
    <xf numFmtId="3" fontId="3" fillId="0" borderId="27" xfId="0" applyNumberFormat="1" applyFont="1" applyFill="1" applyBorder="1" applyAlignment="1">
      <alignment horizontal="center" vertical="top" wrapText="1"/>
    </xf>
    <xf numFmtId="49" fontId="9" fillId="9" borderId="7" xfId="0" applyNumberFormat="1" applyFont="1" applyFill="1" applyBorder="1" applyAlignment="1">
      <alignment horizontal="center" vertical="top"/>
    </xf>
    <xf numFmtId="49" fontId="9" fillId="2" borderId="13" xfId="0" applyNumberFormat="1" applyFont="1" applyFill="1" applyBorder="1" applyAlignment="1">
      <alignment horizontal="center" vertical="top"/>
    </xf>
    <xf numFmtId="49" fontId="3" fillId="8" borderId="13" xfId="0" applyNumberFormat="1" applyFont="1" applyFill="1" applyBorder="1" applyAlignment="1">
      <alignment horizontal="center" vertical="top"/>
    </xf>
    <xf numFmtId="49" fontId="3" fillId="6" borderId="16" xfId="0" applyNumberFormat="1" applyFont="1" applyFill="1" applyBorder="1" applyAlignment="1">
      <alignment horizontal="center" vertical="top"/>
    </xf>
    <xf numFmtId="49" fontId="3" fillId="6" borderId="28" xfId="0" applyNumberFormat="1" applyFont="1" applyFill="1" applyBorder="1" applyAlignment="1">
      <alignment horizontal="center" vertical="top"/>
    </xf>
    <xf numFmtId="49" fontId="3" fillId="6" borderId="16" xfId="0" applyNumberFormat="1" applyFont="1" applyFill="1" applyBorder="1" applyAlignment="1">
      <alignment horizontal="center" vertical="top" wrapText="1"/>
    </xf>
    <xf numFmtId="49" fontId="3" fillId="6" borderId="28" xfId="0" applyNumberFormat="1" applyFont="1" applyFill="1" applyBorder="1" applyAlignment="1">
      <alignment horizontal="center" vertical="top" wrapText="1"/>
    </xf>
    <xf numFmtId="49" fontId="3" fillId="2" borderId="24" xfId="0" applyNumberFormat="1" applyFont="1" applyFill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49" fontId="3" fillId="9" borderId="7" xfId="0" applyNumberFormat="1" applyFont="1" applyFill="1" applyBorder="1" applyAlignment="1">
      <alignment horizontal="center" vertical="top"/>
    </xf>
    <xf numFmtId="49" fontId="3" fillId="9" borderId="6" xfId="0" applyNumberFormat="1" applyFont="1" applyFill="1" applyBorder="1" applyAlignment="1">
      <alignment horizontal="center" vertical="top"/>
    </xf>
    <xf numFmtId="165" fontId="1" fillId="6" borderId="18" xfId="0" applyNumberFormat="1" applyFont="1" applyFill="1" applyBorder="1" applyAlignment="1">
      <alignment horizontal="center" vertical="top"/>
    </xf>
    <xf numFmtId="165" fontId="1" fillId="6" borderId="20" xfId="0" applyNumberFormat="1" applyFont="1" applyFill="1" applyBorder="1" applyAlignment="1">
      <alignment horizontal="center" vertical="top"/>
    </xf>
    <xf numFmtId="3" fontId="1" fillId="6" borderId="4" xfId="0" applyNumberFormat="1" applyFont="1" applyFill="1" applyBorder="1" applyAlignment="1">
      <alignment horizontal="center" vertical="top" wrapText="1"/>
    </xf>
    <xf numFmtId="165" fontId="13" fillId="6" borderId="79" xfId="0" applyNumberFormat="1" applyFont="1" applyFill="1" applyBorder="1" applyAlignment="1">
      <alignment vertical="top" wrapText="1"/>
    </xf>
    <xf numFmtId="49" fontId="3" fillId="8" borderId="13" xfId="0" applyNumberFormat="1" applyFont="1" applyFill="1" applyBorder="1" applyAlignment="1">
      <alignment horizontal="center" vertical="top"/>
    </xf>
    <xf numFmtId="49" fontId="3" fillId="9" borderId="7" xfId="0" applyNumberFormat="1" applyFont="1" applyFill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165" fontId="1" fillId="6" borderId="0" xfId="0" applyNumberFormat="1" applyFont="1" applyFill="1" applyBorder="1" applyAlignment="1">
      <alignment horizontal="center"/>
    </xf>
    <xf numFmtId="165" fontId="1" fillId="6" borderId="4" xfId="0" applyNumberFormat="1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 vertical="top" wrapText="1"/>
    </xf>
    <xf numFmtId="3" fontId="1" fillId="6" borderId="68" xfId="0" applyNumberFormat="1" applyFont="1" applyFill="1" applyBorder="1" applyAlignment="1">
      <alignment horizontal="center" vertical="top" wrapText="1"/>
    </xf>
    <xf numFmtId="3" fontId="1" fillId="6" borderId="41" xfId="0" applyNumberFormat="1" applyFont="1" applyFill="1" applyBorder="1" applyAlignment="1">
      <alignment horizontal="center" vertical="top" wrapText="1"/>
    </xf>
    <xf numFmtId="3" fontId="1" fillId="6" borderId="42" xfId="0" applyNumberFormat="1" applyFont="1" applyFill="1" applyBorder="1" applyAlignment="1">
      <alignment horizontal="center" vertical="top" wrapText="1"/>
    </xf>
    <xf numFmtId="0" fontId="1" fillId="6" borderId="41" xfId="0" applyFont="1" applyFill="1" applyBorder="1" applyAlignment="1">
      <alignment horizontal="center" vertical="top" wrapText="1"/>
    </xf>
    <xf numFmtId="0" fontId="1" fillId="6" borderId="42" xfId="0" applyFont="1" applyFill="1" applyBorder="1" applyAlignment="1">
      <alignment horizontal="center" vertical="top" wrapText="1"/>
    </xf>
    <xf numFmtId="0" fontId="1" fillId="6" borderId="68" xfId="0" applyFont="1" applyFill="1" applyBorder="1" applyAlignment="1">
      <alignment horizontal="center" vertical="top" wrapText="1"/>
    </xf>
    <xf numFmtId="0" fontId="1" fillId="6" borderId="85" xfId="0" applyFont="1" applyFill="1" applyBorder="1" applyAlignment="1">
      <alignment horizontal="center" vertical="top" wrapText="1"/>
    </xf>
    <xf numFmtId="3" fontId="13" fillId="6" borderId="68" xfId="0" applyNumberFormat="1" applyFont="1" applyFill="1" applyBorder="1" applyAlignment="1">
      <alignment horizontal="center" vertical="top" wrapText="1"/>
    </xf>
    <xf numFmtId="3" fontId="13" fillId="6" borderId="42" xfId="0" applyNumberFormat="1" applyFont="1" applyFill="1" applyBorder="1" applyAlignment="1">
      <alignment horizontal="center" vertical="top" wrapText="1"/>
    </xf>
    <xf numFmtId="3" fontId="10" fillId="6" borderId="68" xfId="0" applyNumberFormat="1" applyFont="1" applyFill="1" applyBorder="1" applyAlignment="1">
      <alignment horizontal="center" vertical="top" wrapText="1"/>
    </xf>
    <xf numFmtId="0" fontId="10" fillId="6" borderId="42" xfId="0" applyFont="1" applyFill="1" applyBorder="1" applyAlignment="1">
      <alignment horizontal="center" vertical="top"/>
    </xf>
    <xf numFmtId="0" fontId="13" fillId="6" borderId="68" xfId="0" applyFont="1" applyFill="1" applyBorder="1" applyAlignment="1">
      <alignment horizontal="center" vertical="top"/>
    </xf>
    <xf numFmtId="0" fontId="13" fillId="6" borderId="42" xfId="0" applyFont="1" applyFill="1" applyBorder="1" applyAlignment="1">
      <alignment horizontal="center" vertical="top" wrapText="1"/>
    </xf>
    <xf numFmtId="3" fontId="3" fillId="6" borderId="40" xfId="0" applyNumberFormat="1" applyFont="1" applyFill="1" applyBorder="1" applyAlignment="1">
      <alignment horizontal="left" vertical="top" wrapText="1"/>
    </xf>
    <xf numFmtId="165" fontId="1" fillId="6" borderId="33" xfId="0" applyNumberFormat="1" applyFont="1" applyFill="1" applyBorder="1" applyAlignment="1">
      <alignment vertical="top" wrapText="1"/>
    </xf>
    <xf numFmtId="165" fontId="1" fillId="6" borderId="88" xfId="0" applyNumberFormat="1" applyFont="1" applyFill="1" applyBorder="1" applyAlignment="1">
      <alignment vertical="top" wrapText="1"/>
    </xf>
    <xf numFmtId="164" fontId="1" fillId="6" borderId="88" xfId="0" applyNumberFormat="1" applyFont="1" applyFill="1" applyBorder="1" applyAlignment="1">
      <alignment vertical="top" wrapText="1"/>
    </xf>
    <xf numFmtId="164" fontId="1" fillId="6" borderId="72" xfId="0" applyNumberFormat="1" applyFont="1" applyFill="1" applyBorder="1" applyAlignment="1">
      <alignment vertical="top" wrapText="1"/>
    </xf>
    <xf numFmtId="0" fontId="1" fillId="6" borderId="76" xfId="0" applyFont="1" applyFill="1" applyBorder="1" applyAlignment="1">
      <alignment vertical="top" wrapText="1"/>
    </xf>
    <xf numFmtId="165" fontId="1" fillId="6" borderId="76" xfId="0" applyNumberFormat="1" applyFont="1" applyFill="1" applyBorder="1" applyAlignment="1">
      <alignment vertical="top" wrapText="1"/>
    </xf>
    <xf numFmtId="3" fontId="1" fillId="6" borderId="87" xfId="0" applyNumberFormat="1" applyFont="1" applyFill="1" applyBorder="1" applyAlignment="1">
      <alignment horizontal="center" vertical="center" textRotation="90" wrapText="1"/>
    </xf>
    <xf numFmtId="3" fontId="1" fillId="6" borderId="36" xfId="0" applyNumberFormat="1" applyFont="1" applyFill="1" applyBorder="1" applyAlignment="1">
      <alignment horizontal="center" vertical="center" textRotation="90" wrapText="1"/>
    </xf>
    <xf numFmtId="3" fontId="3" fillId="8" borderId="48" xfId="0" applyNumberFormat="1" applyFont="1" applyFill="1" applyBorder="1" applyAlignment="1">
      <alignment horizontal="right" vertical="top"/>
    </xf>
    <xf numFmtId="49" fontId="3" fillId="3" borderId="28" xfId="0" applyNumberFormat="1" applyFont="1" applyFill="1" applyBorder="1" applyAlignment="1">
      <alignment vertical="top"/>
    </xf>
    <xf numFmtId="49" fontId="3" fillId="9" borderId="1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0" fontId="3" fillId="0" borderId="33" xfId="0" applyFont="1" applyFill="1" applyBorder="1" applyAlignment="1">
      <alignment vertical="top" wrapText="1"/>
    </xf>
    <xf numFmtId="0" fontId="13" fillId="6" borderId="41" xfId="0" applyFont="1" applyFill="1" applyBorder="1" applyAlignment="1">
      <alignment horizontal="center" vertical="top"/>
    </xf>
    <xf numFmtId="165" fontId="13" fillId="6" borderId="4" xfId="0" applyNumberFormat="1" applyFont="1" applyFill="1" applyBorder="1" applyAlignment="1">
      <alignment horizontal="center" vertical="center"/>
    </xf>
    <xf numFmtId="165" fontId="13" fillId="0" borderId="71" xfId="0" applyNumberFormat="1" applyFont="1" applyFill="1" applyBorder="1" applyAlignment="1">
      <alignment vertical="top" wrapText="1"/>
    </xf>
    <xf numFmtId="0" fontId="3" fillId="0" borderId="37" xfId="0" applyFont="1" applyFill="1" applyBorder="1" applyAlignment="1">
      <alignment horizontal="center" vertical="center" wrapText="1"/>
    </xf>
    <xf numFmtId="0" fontId="1" fillId="6" borderId="36" xfId="0" applyFont="1" applyFill="1" applyBorder="1" applyAlignment="1">
      <alignment vertical="center" textRotation="90" wrapText="1"/>
    </xf>
    <xf numFmtId="0" fontId="3" fillId="6" borderId="37" xfId="0" applyFont="1" applyFill="1" applyBorder="1" applyAlignment="1">
      <alignment vertical="center" textRotation="90" wrapText="1"/>
    </xf>
    <xf numFmtId="0" fontId="13" fillId="6" borderId="36" xfId="0" applyFont="1" applyFill="1" applyBorder="1" applyAlignment="1">
      <alignment horizontal="center" vertical="center" textRotation="90" wrapText="1"/>
    </xf>
    <xf numFmtId="0" fontId="13" fillId="0" borderId="36" xfId="0" applyFont="1" applyFill="1" applyBorder="1" applyAlignment="1">
      <alignment horizontal="center" vertical="center" textRotation="90" wrapText="1"/>
    </xf>
    <xf numFmtId="49" fontId="1" fillId="3" borderId="17" xfId="0" applyNumberFormat="1" applyFont="1" applyFill="1" applyBorder="1" applyAlignment="1">
      <alignment horizontal="center" vertical="center"/>
    </xf>
    <xf numFmtId="49" fontId="1" fillId="6" borderId="15" xfId="0" applyNumberFormat="1" applyFont="1" applyFill="1" applyBorder="1" applyAlignment="1">
      <alignment horizontal="center" wrapText="1"/>
    </xf>
    <xf numFmtId="49" fontId="1" fillId="6" borderId="15" xfId="0" applyNumberFormat="1" applyFont="1" applyFill="1" applyBorder="1" applyAlignment="1">
      <alignment horizontal="center" vertical="top" wrapText="1"/>
    </xf>
    <xf numFmtId="0" fontId="4" fillId="6" borderId="15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wrapText="1"/>
    </xf>
    <xf numFmtId="0" fontId="21" fillId="6" borderId="15" xfId="0" applyFont="1" applyFill="1" applyBorder="1" applyAlignment="1">
      <alignment wrapText="1"/>
    </xf>
    <xf numFmtId="0" fontId="20" fillId="6" borderId="15" xfId="0" applyFont="1" applyFill="1" applyBorder="1" applyAlignment="1">
      <alignment horizontal="center" vertical="top" wrapText="1"/>
    </xf>
    <xf numFmtId="0" fontId="3" fillId="0" borderId="87" xfId="0" applyFont="1" applyBorder="1" applyAlignment="1">
      <alignment vertical="top"/>
    </xf>
    <xf numFmtId="0" fontId="1" fillId="6" borderId="36" xfId="0" applyFont="1" applyFill="1" applyBorder="1" applyAlignment="1">
      <alignment horizontal="center" vertical="center" textRotation="90" wrapText="1"/>
    </xf>
    <xf numFmtId="0" fontId="1" fillId="6" borderId="33" xfId="0" applyFont="1" applyFill="1" applyBorder="1" applyAlignment="1">
      <alignment horizontal="center" vertical="center" textRotation="90" wrapText="1"/>
    </xf>
    <xf numFmtId="49" fontId="18" fillId="6" borderId="11" xfId="0" applyNumberFormat="1" applyFont="1" applyFill="1" applyBorder="1" applyAlignment="1">
      <alignment horizontal="center" vertical="top" wrapText="1"/>
    </xf>
    <xf numFmtId="49" fontId="1" fillId="6" borderId="27" xfId="0" applyNumberFormat="1" applyFont="1" applyFill="1" applyBorder="1" applyAlignment="1">
      <alignment horizontal="center" vertical="top" wrapText="1"/>
    </xf>
    <xf numFmtId="0" fontId="4" fillId="6" borderId="15" xfId="0" applyFont="1" applyFill="1" applyBorder="1" applyAlignment="1">
      <alignment horizontal="center" wrapText="1"/>
    </xf>
    <xf numFmtId="3" fontId="1" fillId="6" borderId="11" xfId="0" applyNumberFormat="1" applyFont="1" applyFill="1" applyBorder="1" applyAlignment="1">
      <alignment horizontal="center" vertical="top" wrapText="1"/>
    </xf>
    <xf numFmtId="49" fontId="1" fillId="8" borderId="92" xfId="0" applyNumberFormat="1" applyFont="1" applyFill="1" applyBorder="1" applyAlignment="1">
      <alignment horizontal="center" vertical="top" wrapText="1"/>
    </xf>
    <xf numFmtId="0" fontId="16" fillId="8" borderId="56" xfId="0" applyFont="1" applyFill="1" applyBorder="1" applyAlignment="1">
      <alignment horizontal="center" vertical="top"/>
    </xf>
    <xf numFmtId="165" fontId="3" fillId="8" borderId="56" xfId="0" applyNumberFormat="1" applyFont="1" applyFill="1" applyBorder="1" applyAlignment="1">
      <alignment horizontal="center" vertical="top"/>
    </xf>
    <xf numFmtId="0" fontId="13" fillId="6" borderId="57" xfId="0" applyFont="1" applyFill="1" applyBorder="1" applyAlignment="1">
      <alignment horizontal="center" vertical="top"/>
    </xf>
    <xf numFmtId="165" fontId="3" fillId="6" borderId="40" xfId="0" applyNumberFormat="1" applyFont="1" applyFill="1" applyBorder="1" applyAlignment="1">
      <alignment horizontal="center" vertical="center" wrapText="1"/>
    </xf>
    <xf numFmtId="165" fontId="1" fillId="6" borderId="37" xfId="0" applyNumberFormat="1" applyFont="1" applyFill="1" applyBorder="1" applyAlignment="1">
      <alignment horizontal="center" vertical="center" textRotation="90" wrapText="1"/>
    </xf>
    <xf numFmtId="165" fontId="16" fillId="6" borderId="37" xfId="0" applyNumberFormat="1" applyFont="1" applyFill="1" applyBorder="1" applyAlignment="1">
      <alignment horizontal="center" vertical="center" wrapText="1"/>
    </xf>
    <xf numFmtId="49" fontId="1" fillId="6" borderId="25" xfId="0" applyNumberFormat="1" applyFont="1" applyFill="1" applyBorder="1" applyAlignment="1">
      <alignment horizontal="center" vertical="top" wrapText="1"/>
    </xf>
    <xf numFmtId="0" fontId="3" fillId="6" borderId="38" xfId="0" applyFont="1" applyFill="1" applyBorder="1" applyAlignment="1">
      <alignment horizontal="center" vertical="center" wrapText="1"/>
    </xf>
    <xf numFmtId="0" fontId="3" fillId="6" borderId="36" xfId="0" applyFont="1" applyFill="1" applyBorder="1" applyAlignment="1">
      <alignment horizontal="center" vertical="center" wrapText="1"/>
    </xf>
    <xf numFmtId="0" fontId="3" fillId="6" borderId="33" xfId="0" applyFont="1" applyFill="1" applyBorder="1" applyAlignment="1">
      <alignment horizontal="center" vertical="center" wrapText="1"/>
    </xf>
    <xf numFmtId="3" fontId="1" fillId="6" borderId="95" xfId="0" applyNumberFormat="1" applyFont="1" applyFill="1" applyBorder="1" applyAlignment="1">
      <alignment horizontal="center" vertical="top"/>
    </xf>
    <xf numFmtId="165" fontId="1" fillId="6" borderId="95" xfId="0" applyNumberFormat="1" applyFont="1" applyFill="1" applyBorder="1" applyAlignment="1">
      <alignment horizontal="center" vertical="top"/>
    </xf>
    <xf numFmtId="165" fontId="1" fillId="6" borderId="99" xfId="0" applyNumberFormat="1" applyFont="1" applyFill="1" applyBorder="1" applyAlignment="1">
      <alignment horizontal="center" vertical="top"/>
    </xf>
    <xf numFmtId="3" fontId="1" fillId="6" borderId="97" xfId="0" applyNumberFormat="1" applyFont="1" applyFill="1" applyBorder="1" applyAlignment="1">
      <alignment horizontal="center" vertical="top"/>
    </xf>
    <xf numFmtId="3" fontId="1" fillId="6" borderId="98" xfId="0" applyNumberFormat="1" applyFont="1" applyFill="1" applyBorder="1" applyAlignment="1">
      <alignment horizontal="center" vertical="top"/>
    </xf>
    <xf numFmtId="165" fontId="19" fillId="6" borderId="36" xfId="0" applyNumberFormat="1" applyFont="1" applyFill="1" applyBorder="1" applyAlignment="1">
      <alignment horizontal="center" vertical="center" textRotation="90" wrapText="1"/>
    </xf>
    <xf numFmtId="0" fontId="3" fillId="6" borderId="37" xfId="0" applyFont="1" applyFill="1" applyBorder="1" applyAlignment="1">
      <alignment horizontal="center" vertical="top" wrapText="1"/>
    </xf>
    <xf numFmtId="49" fontId="3" fillId="9" borderId="7" xfId="0" applyNumberFormat="1" applyFont="1" applyFill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49" fontId="3" fillId="6" borderId="13" xfId="0" applyNumberFormat="1" applyFont="1" applyFill="1" applyBorder="1" applyAlignment="1">
      <alignment horizontal="center" vertical="top"/>
    </xf>
    <xf numFmtId="165" fontId="1" fillId="6" borderId="20" xfId="0" applyNumberFormat="1" applyFont="1" applyFill="1" applyBorder="1" applyAlignment="1">
      <alignment horizontal="center" vertical="top"/>
    </xf>
    <xf numFmtId="0" fontId="1" fillId="6" borderId="33" xfId="0" applyFont="1" applyFill="1" applyBorder="1" applyAlignment="1">
      <alignment vertical="top" wrapText="1"/>
    </xf>
    <xf numFmtId="0" fontId="3" fillId="6" borderId="36" xfId="0" applyFont="1" applyFill="1" applyBorder="1" applyAlignment="1">
      <alignment vertical="top" wrapText="1"/>
    </xf>
    <xf numFmtId="49" fontId="3" fillId="6" borderId="28" xfId="0" applyNumberFormat="1" applyFont="1" applyFill="1" applyBorder="1" applyAlignment="1">
      <alignment horizontal="center" vertical="top"/>
    </xf>
    <xf numFmtId="165" fontId="1" fillId="6" borderId="28" xfId="0" applyNumberFormat="1" applyFont="1" applyFill="1" applyBorder="1" applyAlignment="1">
      <alignment horizontal="left" vertical="top" wrapText="1"/>
    </xf>
    <xf numFmtId="49" fontId="1" fillId="6" borderId="15" xfId="0" applyNumberFormat="1" applyFont="1" applyFill="1" applyBorder="1" applyAlignment="1">
      <alignment horizontal="center" vertical="top" wrapText="1"/>
    </xf>
    <xf numFmtId="0" fontId="4" fillId="6" borderId="15" xfId="0" applyFont="1" applyFill="1" applyBorder="1" applyAlignment="1">
      <alignment horizontal="center" wrapText="1"/>
    </xf>
    <xf numFmtId="165" fontId="1" fillId="6" borderId="97" xfId="0" applyNumberFormat="1" applyFont="1" applyFill="1" applyBorder="1" applyAlignment="1">
      <alignment vertical="top" wrapText="1"/>
    </xf>
    <xf numFmtId="165" fontId="1" fillId="6" borderId="100" xfId="0" applyNumberFormat="1" applyFont="1" applyFill="1" applyBorder="1" applyAlignment="1">
      <alignment horizontal="center" vertical="top"/>
    </xf>
    <xf numFmtId="0" fontId="4" fillId="6" borderId="96" xfId="0" applyFont="1" applyFill="1" applyBorder="1" applyAlignment="1">
      <alignment horizontal="left" vertical="top" wrapText="1"/>
    </xf>
    <xf numFmtId="3" fontId="1" fillId="6" borderId="101" xfId="0" applyNumberFormat="1" applyFont="1" applyFill="1" applyBorder="1" applyAlignment="1">
      <alignment horizontal="center" vertical="top"/>
    </xf>
    <xf numFmtId="0" fontId="3" fillId="6" borderId="37" xfId="0" applyFont="1" applyFill="1" applyBorder="1" applyAlignment="1">
      <alignment horizontal="center" vertical="center" wrapText="1"/>
    </xf>
    <xf numFmtId="165" fontId="3" fillId="6" borderId="37" xfId="0" applyNumberFormat="1" applyFont="1" applyFill="1" applyBorder="1" applyAlignment="1">
      <alignment horizontal="center" vertical="center" wrapText="1"/>
    </xf>
    <xf numFmtId="0" fontId="18" fillId="6" borderId="33" xfId="0" applyFont="1" applyFill="1" applyBorder="1" applyAlignment="1">
      <alignment horizontal="center" vertical="center" textRotation="90" wrapText="1"/>
    </xf>
    <xf numFmtId="3" fontId="1" fillId="6" borderId="33" xfId="0" applyNumberFormat="1" applyFont="1" applyFill="1" applyBorder="1" applyAlignment="1">
      <alignment horizontal="center" vertical="center" textRotation="90" wrapText="1"/>
    </xf>
    <xf numFmtId="0" fontId="4" fillId="6" borderId="27" xfId="0" applyFont="1" applyFill="1" applyBorder="1" applyAlignment="1">
      <alignment horizontal="center" wrapText="1"/>
    </xf>
    <xf numFmtId="49" fontId="3" fillId="8" borderId="13" xfId="0" applyNumberFormat="1" applyFont="1" applyFill="1" applyBorder="1" applyAlignment="1">
      <alignment horizontal="center" vertical="top"/>
    </xf>
    <xf numFmtId="49" fontId="3" fillId="6" borderId="16" xfId="0" applyNumberFormat="1" applyFont="1" applyFill="1" applyBorder="1" applyAlignment="1">
      <alignment horizontal="center" vertical="top"/>
    </xf>
    <xf numFmtId="49" fontId="3" fillId="6" borderId="28" xfId="0" applyNumberFormat="1" applyFont="1" applyFill="1" applyBorder="1" applyAlignment="1">
      <alignment horizontal="center" vertical="top"/>
    </xf>
    <xf numFmtId="0" fontId="1" fillId="6" borderId="38" xfId="0" applyFont="1" applyFill="1" applyBorder="1" applyAlignment="1">
      <alignment horizontal="left" vertical="top" wrapText="1"/>
    </xf>
    <xf numFmtId="0" fontId="1" fillId="6" borderId="33" xfId="0" applyFont="1" applyFill="1" applyBorder="1" applyAlignment="1">
      <alignment horizontal="left" vertical="top" wrapText="1"/>
    </xf>
    <xf numFmtId="0" fontId="1" fillId="6" borderId="36" xfId="0" applyFont="1" applyFill="1" applyBorder="1" applyAlignment="1">
      <alignment horizontal="center" vertical="center" textRotation="90" wrapText="1"/>
    </xf>
    <xf numFmtId="49" fontId="3" fillId="0" borderId="26" xfId="0" applyNumberFormat="1" applyFont="1" applyFill="1" applyBorder="1" applyAlignment="1">
      <alignment horizontal="center" vertical="top" wrapText="1"/>
    </xf>
    <xf numFmtId="0" fontId="3" fillId="0" borderId="3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top"/>
    </xf>
    <xf numFmtId="165" fontId="1" fillId="6" borderId="16" xfId="0" applyNumberFormat="1" applyFont="1" applyFill="1" applyBorder="1" applyAlignment="1">
      <alignment horizontal="left" vertical="top" wrapText="1"/>
    </xf>
    <xf numFmtId="165" fontId="1" fillId="6" borderId="28" xfId="0" applyNumberFormat="1" applyFont="1" applyFill="1" applyBorder="1" applyAlignment="1">
      <alignment horizontal="left" vertical="top" wrapText="1"/>
    </xf>
    <xf numFmtId="49" fontId="3" fillId="6" borderId="16" xfId="0" applyNumberFormat="1" applyFont="1" applyFill="1" applyBorder="1" applyAlignment="1">
      <alignment horizontal="center" vertical="top" wrapText="1"/>
    </xf>
    <xf numFmtId="49" fontId="3" fillId="6" borderId="28" xfId="0" applyNumberFormat="1" applyFont="1" applyFill="1" applyBorder="1" applyAlignment="1">
      <alignment horizontal="center" vertical="top" wrapText="1"/>
    </xf>
    <xf numFmtId="49" fontId="3" fillId="2" borderId="24" xfId="0" applyNumberFormat="1" applyFont="1" applyFill="1" applyBorder="1" applyAlignment="1">
      <alignment horizontal="center" vertical="top"/>
    </xf>
    <xf numFmtId="49" fontId="3" fillId="2" borderId="13" xfId="0" applyNumberFormat="1" applyFont="1" applyFill="1" applyBorder="1" applyAlignment="1">
      <alignment horizontal="center" vertical="top"/>
    </xf>
    <xf numFmtId="49" fontId="3" fillId="8" borderId="24" xfId="0" applyNumberFormat="1" applyFont="1" applyFill="1" applyBorder="1" applyAlignment="1">
      <alignment horizontal="center" vertical="top"/>
    </xf>
    <xf numFmtId="49" fontId="3" fillId="9" borderId="7" xfId="0" applyNumberFormat="1" applyFont="1" applyFill="1" applyBorder="1" applyAlignment="1">
      <alignment horizontal="center" vertical="top"/>
    </xf>
    <xf numFmtId="165" fontId="18" fillId="6" borderId="38" xfId="0" applyNumberFormat="1" applyFont="1" applyFill="1" applyBorder="1" applyAlignment="1">
      <alignment horizontal="center" vertical="center" textRotation="90" wrapText="1"/>
    </xf>
    <xf numFmtId="0" fontId="0" fillId="0" borderId="33" xfId="0" applyFont="1" applyBorder="1" applyAlignment="1">
      <alignment horizontal="center" vertical="center" textRotation="90" wrapText="1"/>
    </xf>
    <xf numFmtId="165" fontId="13" fillId="6" borderId="16" xfId="0" applyNumberFormat="1" applyFont="1" applyFill="1" applyBorder="1" applyAlignment="1">
      <alignment horizontal="left" vertical="top" wrapText="1"/>
    </xf>
    <xf numFmtId="0" fontId="20" fillId="0" borderId="28" xfId="0" applyFont="1" applyBorder="1" applyAlignment="1">
      <alignment horizontal="left" vertical="top" wrapText="1"/>
    </xf>
    <xf numFmtId="0" fontId="13" fillId="6" borderId="38" xfId="0" applyFont="1" applyFill="1" applyBorder="1" applyAlignment="1">
      <alignment horizontal="left" vertical="top" wrapText="1"/>
    </xf>
    <xf numFmtId="0" fontId="13" fillId="6" borderId="36" xfId="0" applyFont="1" applyFill="1" applyBorder="1" applyAlignment="1">
      <alignment horizontal="left" vertical="top" wrapText="1"/>
    </xf>
    <xf numFmtId="49" fontId="13" fillId="6" borderId="17" xfId="0" applyNumberFormat="1" applyFont="1" applyFill="1" applyBorder="1" applyAlignment="1">
      <alignment horizontal="center" vertical="top" wrapText="1"/>
    </xf>
    <xf numFmtId="49" fontId="13" fillId="6" borderId="27" xfId="0" applyNumberFormat="1" applyFont="1" applyFill="1" applyBorder="1" applyAlignment="1">
      <alignment horizontal="center" vertical="top" wrapText="1"/>
    </xf>
    <xf numFmtId="3" fontId="1" fillId="0" borderId="78" xfId="0" applyNumberFormat="1" applyFont="1" applyFill="1" applyBorder="1" applyAlignment="1">
      <alignment horizontal="left" vertical="top" wrapText="1"/>
    </xf>
    <xf numFmtId="0" fontId="23" fillId="0" borderId="78" xfId="0" applyFont="1" applyFill="1" applyBorder="1" applyAlignment="1">
      <alignment horizontal="left" vertical="top" wrapText="1"/>
    </xf>
    <xf numFmtId="49" fontId="3" fillId="9" borderId="6" xfId="0" applyNumberFormat="1" applyFont="1" applyFill="1" applyBorder="1" applyAlignment="1">
      <alignment horizontal="center" vertical="top"/>
    </xf>
    <xf numFmtId="0" fontId="1" fillId="6" borderId="33" xfId="0" applyFont="1" applyFill="1" applyBorder="1" applyAlignment="1">
      <alignment horizontal="center" vertical="center" textRotation="90" wrapText="1"/>
    </xf>
    <xf numFmtId="49" fontId="18" fillId="6" borderId="15" xfId="0" applyNumberFormat="1" applyFont="1" applyFill="1" applyBorder="1" applyAlignment="1">
      <alignment horizontal="center" vertical="top" wrapText="1"/>
    </xf>
    <xf numFmtId="49" fontId="18" fillId="6" borderId="27" xfId="0" applyNumberFormat="1" applyFont="1" applyFill="1" applyBorder="1" applyAlignment="1">
      <alignment horizontal="center" vertical="top" wrapText="1"/>
    </xf>
    <xf numFmtId="49" fontId="1" fillId="6" borderId="15" xfId="0" applyNumberFormat="1" applyFont="1" applyFill="1" applyBorder="1" applyAlignment="1">
      <alignment horizontal="center" vertical="top" wrapText="1"/>
    </xf>
    <xf numFmtId="0" fontId="13" fillId="6" borderId="18" xfId="0" applyFont="1" applyFill="1" applyBorder="1" applyAlignment="1">
      <alignment horizontal="center" vertical="top"/>
    </xf>
    <xf numFmtId="0" fontId="13" fillId="6" borderId="20" xfId="0" applyFont="1" applyFill="1" applyBorder="1" applyAlignment="1">
      <alignment horizontal="center" vertical="top"/>
    </xf>
    <xf numFmtId="0" fontId="20" fillId="0" borderId="27" xfId="0" applyFont="1" applyBorder="1" applyAlignment="1">
      <alignment horizontal="center" vertical="top" wrapText="1"/>
    </xf>
    <xf numFmtId="165" fontId="1" fillId="6" borderId="1" xfId="0" applyNumberFormat="1" applyFont="1" applyFill="1" applyBorder="1" applyAlignment="1">
      <alignment horizontal="left" vertical="top" wrapText="1"/>
    </xf>
    <xf numFmtId="49" fontId="1" fillId="6" borderId="25" xfId="0" applyNumberFormat="1" applyFont="1" applyFill="1" applyBorder="1" applyAlignment="1">
      <alignment horizontal="center" vertical="top" wrapText="1"/>
    </xf>
    <xf numFmtId="49" fontId="1" fillId="6" borderId="27" xfId="0" applyNumberFormat="1" applyFont="1" applyFill="1" applyBorder="1" applyAlignment="1">
      <alignment horizontal="center" vertical="top" wrapText="1"/>
    </xf>
    <xf numFmtId="0" fontId="13" fillId="6" borderId="16" xfId="0" applyFont="1" applyFill="1" applyBorder="1" applyAlignment="1">
      <alignment horizontal="left" vertical="top" wrapText="1"/>
    </xf>
    <xf numFmtId="49" fontId="9" fillId="6" borderId="16" xfId="0" applyNumberFormat="1" applyFont="1" applyFill="1" applyBorder="1" applyAlignment="1">
      <alignment horizontal="center" vertical="top"/>
    </xf>
    <xf numFmtId="49" fontId="9" fillId="6" borderId="28" xfId="0" applyNumberFormat="1" applyFont="1" applyFill="1" applyBorder="1" applyAlignment="1">
      <alignment horizontal="center" vertical="top"/>
    </xf>
    <xf numFmtId="0" fontId="13" fillId="6" borderId="33" xfId="0" applyFont="1" applyFill="1" applyBorder="1" applyAlignment="1">
      <alignment horizontal="left" vertical="top" wrapText="1"/>
    </xf>
    <xf numFmtId="0" fontId="21" fillId="6" borderId="36" xfId="0" applyFont="1" applyFill="1" applyBorder="1" applyAlignment="1">
      <alignment horizontal="center" vertical="center" textRotation="90" wrapText="1"/>
    </xf>
    <xf numFmtId="0" fontId="13" fillId="6" borderId="38" xfId="0" applyFont="1" applyFill="1" applyBorder="1" applyAlignment="1">
      <alignment horizontal="center" vertical="center" textRotation="90" wrapText="1"/>
    </xf>
    <xf numFmtId="0" fontId="13" fillId="6" borderId="33" xfId="0" applyFont="1" applyFill="1" applyBorder="1" applyAlignment="1">
      <alignment horizontal="center" vertical="center" textRotation="90" wrapText="1"/>
    </xf>
    <xf numFmtId="0" fontId="3" fillId="8" borderId="56" xfId="0" applyFont="1" applyFill="1" applyBorder="1" applyAlignment="1">
      <alignment horizontal="right" vertical="top" wrapText="1"/>
    </xf>
    <xf numFmtId="0" fontId="3" fillId="8" borderId="26" xfId="0" applyFont="1" applyFill="1" applyBorder="1" applyAlignment="1">
      <alignment horizontal="right" vertical="top" wrapText="1"/>
    </xf>
    <xf numFmtId="0" fontId="3" fillId="8" borderId="30" xfId="0" applyFont="1" applyFill="1" applyBorder="1" applyAlignment="1">
      <alignment horizontal="right" vertical="top" wrapText="1"/>
    </xf>
    <xf numFmtId="0" fontId="1" fillId="0" borderId="57" xfId="0" applyFont="1" applyBorder="1" applyAlignment="1">
      <alignment horizontal="left" vertical="top" wrapText="1"/>
    </xf>
    <xf numFmtId="0" fontId="1" fillId="0" borderId="58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1" fillId="3" borderId="57" xfId="0" applyFont="1" applyFill="1" applyBorder="1" applyAlignment="1">
      <alignment horizontal="left" vertical="top" wrapText="1"/>
    </xf>
    <xf numFmtId="0" fontId="1" fillId="3" borderId="58" xfId="0" applyFont="1" applyFill="1" applyBorder="1" applyAlignment="1">
      <alignment horizontal="left" vertical="top" wrapText="1"/>
    </xf>
    <xf numFmtId="0" fontId="1" fillId="3" borderId="42" xfId="0" applyFont="1" applyFill="1" applyBorder="1" applyAlignment="1">
      <alignment horizontal="left" vertical="top" wrapText="1"/>
    </xf>
    <xf numFmtId="0" fontId="1" fillId="8" borderId="47" xfId="0" applyFont="1" applyFill="1" applyBorder="1" applyAlignment="1">
      <alignment horizontal="left" vertical="top" wrapText="1"/>
    </xf>
    <xf numFmtId="0" fontId="1" fillId="8" borderId="52" xfId="0" applyFont="1" applyFill="1" applyBorder="1" applyAlignment="1">
      <alignment horizontal="left" vertical="top" wrapText="1"/>
    </xf>
    <xf numFmtId="0" fontId="1" fillId="8" borderId="51" xfId="0" applyFont="1" applyFill="1" applyBorder="1" applyAlignment="1">
      <alignment horizontal="left" vertical="top" wrapText="1"/>
    </xf>
    <xf numFmtId="0" fontId="3" fillId="4" borderId="47" xfId="0" applyFont="1" applyFill="1" applyBorder="1" applyAlignment="1">
      <alignment horizontal="right" vertical="top" wrapText="1"/>
    </xf>
    <xf numFmtId="0" fontId="3" fillId="4" borderId="52" xfId="0" applyFont="1" applyFill="1" applyBorder="1" applyAlignment="1">
      <alignment horizontal="right" vertical="top" wrapText="1"/>
    </xf>
    <xf numFmtId="0" fontId="3" fillId="4" borderId="51" xfId="0" applyFont="1" applyFill="1" applyBorder="1" applyAlignment="1">
      <alignment horizontal="right" vertical="top" wrapText="1"/>
    </xf>
    <xf numFmtId="0" fontId="1" fillId="2" borderId="35" xfId="0" applyFont="1" applyFill="1" applyBorder="1" applyAlignment="1">
      <alignment horizontal="center" vertical="top" wrapText="1"/>
    </xf>
    <xf numFmtId="0" fontId="1" fillId="2" borderId="44" xfId="0" applyFont="1" applyFill="1" applyBorder="1" applyAlignment="1">
      <alignment horizontal="center" vertical="top" wrapText="1"/>
    </xf>
    <xf numFmtId="0" fontId="1" fillId="2" borderId="54" xfId="0" applyFont="1" applyFill="1" applyBorder="1" applyAlignment="1">
      <alignment horizontal="center" vertical="top" wrapText="1"/>
    </xf>
    <xf numFmtId="0" fontId="3" fillId="2" borderId="43" xfId="0" applyFont="1" applyFill="1" applyBorder="1" applyAlignment="1">
      <alignment horizontal="left" vertical="top" wrapText="1"/>
    </xf>
    <xf numFmtId="0" fontId="3" fillId="2" borderId="44" xfId="0" applyFont="1" applyFill="1" applyBorder="1" applyAlignment="1">
      <alignment horizontal="left" vertical="top" wrapText="1"/>
    </xf>
    <xf numFmtId="0" fontId="3" fillId="2" borderId="54" xfId="0" applyFont="1" applyFill="1" applyBorder="1" applyAlignment="1">
      <alignment horizontal="left" vertical="top" wrapText="1"/>
    </xf>
    <xf numFmtId="0" fontId="1" fillId="2" borderId="56" xfId="0" applyFont="1" applyFill="1" applyBorder="1" applyAlignment="1">
      <alignment horizontal="center" vertical="top" wrapText="1"/>
    </xf>
    <xf numFmtId="0" fontId="1" fillId="2" borderId="26" xfId="0" applyFont="1" applyFill="1" applyBorder="1" applyAlignment="1">
      <alignment horizontal="center" vertical="top" wrapText="1"/>
    </xf>
    <xf numFmtId="0" fontId="1" fillId="2" borderId="30" xfId="0" applyFont="1" applyFill="1" applyBorder="1" applyAlignment="1">
      <alignment horizontal="center" vertical="top" wrapText="1"/>
    </xf>
    <xf numFmtId="0" fontId="1" fillId="9" borderId="35" xfId="0" applyFont="1" applyFill="1" applyBorder="1" applyAlignment="1">
      <alignment horizontal="center" vertical="top"/>
    </xf>
    <xf numFmtId="0" fontId="1" fillId="9" borderId="44" xfId="0" applyFont="1" applyFill="1" applyBorder="1" applyAlignment="1">
      <alignment horizontal="center" vertical="top"/>
    </xf>
    <xf numFmtId="0" fontId="1" fillId="9" borderId="54" xfId="0" applyFont="1" applyFill="1" applyBorder="1" applyAlignment="1">
      <alignment horizontal="center" vertical="top"/>
    </xf>
    <xf numFmtId="0" fontId="1" fillId="4" borderId="35" xfId="0" applyFont="1" applyFill="1" applyBorder="1" applyAlignment="1">
      <alignment horizontal="center" vertical="top"/>
    </xf>
    <xf numFmtId="0" fontId="1" fillId="4" borderId="44" xfId="0" applyFont="1" applyFill="1" applyBorder="1" applyAlignment="1">
      <alignment horizontal="center" vertical="top"/>
    </xf>
    <xf numFmtId="0" fontId="1" fillId="4" borderId="54" xfId="0" applyFont="1" applyFill="1" applyBorder="1" applyAlignment="1">
      <alignment horizontal="center" vertical="top"/>
    </xf>
    <xf numFmtId="0" fontId="1" fillId="3" borderId="47" xfId="0" applyFont="1" applyFill="1" applyBorder="1" applyAlignment="1">
      <alignment horizontal="left" vertical="top" wrapText="1"/>
    </xf>
    <xf numFmtId="0" fontId="4" fillId="0" borderId="52" xfId="0" applyFont="1" applyBorder="1" applyAlignment="1">
      <alignment horizontal="left" vertical="top" wrapText="1"/>
    </xf>
    <xf numFmtId="0" fontId="4" fillId="0" borderId="51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52" xfId="0" applyFont="1" applyBorder="1" applyAlignment="1">
      <alignment horizontal="left" vertical="top" wrapText="1"/>
    </xf>
    <xf numFmtId="0" fontId="1" fillId="0" borderId="51" xfId="0" applyFont="1" applyBorder="1" applyAlignment="1">
      <alignment horizontal="left" vertical="top" wrapText="1"/>
    </xf>
    <xf numFmtId="0" fontId="3" fillId="8" borderId="57" xfId="0" applyFont="1" applyFill="1" applyBorder="1" applyAlignment="1">
      <alignment horizontal="right" vertical="top" wrapText="1"/>
    </xf>
    <xf numFmtId="0" fontId="3" fillId="8" borderId="58" xfId="0" applyFont="1" applyFill="1" applyBorder="1" applyAlignment="1">
      <alignment horizontal="right" vertical="top" wrapText="1"/>
    </xf>
    <xf numFmtId="0" fontId="3" fillId="8" borderId="42" xfId="0" applyFont="1" applyFill="1" applyBorder="1" applyAlignment="1">
      <alignment horizontal="right" vertical="top" wrapText="1"/>
    </xf>
    <xf numFmtId="49" fontId="3" fillId="2" borderId="48" xfId="0" applyNumberFormat="1" applyFont="1" applyFill="1" applyBorder="1" applyAlignment="1">
      <alignment horizontal="right" vertical="top"/>
    </xf>
    <xf numFmtId="49" fontId="3" fillId="2" borderId="26" xfId="0" applyNumberFormat="1" applyFont="1" applyFill="1" applyBorder="1" applyAlignment="1">
      <alignment horizontal="right" vertical="top"/>
    </xf>
    <xf numFmtId="49" fontId="3" fillId="9" borderId="43" xfId="0" applyNumberFormat="1" applyFont="1" applyFill="1" applyBorder="1" applyAlignment="1">
      <alignment horizontal="right" vertical="top"/>
    </xf>
    <xf numFmtId="49" fontId="3" fillId="9" borderId="44" xfId="0" applyNumberFormat="1" applyFont="1" applyFill="1" applyBorder="1" applyAlignment="1">
      <alignment horizontal="right" vertical="top"/>
    </xf>
    <xf numFmtId="49" fontId="3" fillId="4" borderId="43" xfId="0" applyNumberFormat="1" applyFont="1" applyFill="1" applyBorder="1" applyAlignment="1">
      <alignment horizontal="right" vertical="top"/>
    </xf>
    <xf numFmtId="49" fontId="3" fillId="4" borderId="44" xfId="0" applyNumberFormat="1" applyFont="1" applyFill="1" applyBorder="1" applyAlignment="1">
      <alignment horizontal="right" vertical="top"/>
    </xf>
    <xf numFmtId="0" fontId="1" fillId="0" borderId="0" xfId="0" applyNumberFormat="1" applyFont="1" applyFill="1" applyBorder="1" applyAlignment="1">
      <alignment horizontal="left" vertical="top" wrapText="1"/>
    </xf>
    <xf numFmtId="49" fontId="1" fillId="6" borderId="14" xfId="0" applyNumberFormat="1" applyFont="1" applyFill="1" applyBorder="1" applyAlignment="1">
      <alignment horizontal="center" vertical="top" wrapText="1"/>
    </xf>
    <xf numFmtId="0" fontId="3" fillId="4" borderId="46" xfId="0" applyFont="1" applyFill="1" applyBorder="1" applyAlignment="1">
      <alignment horizontal="right" vertical="top" wrapText="1"/>
    </xf>
    <xf numFmtId="0" fontId="3" fillId="4" borderId="53" xfId="0" applyFont="1" applyFill="1" applyBorder="1" applyAlignment="1">
      <alignment horizontal="right" vertical="top" wrapText="1"/>
    </xf>
    <xf numFmtId="0" fontId="3" fillId="4" borderId="55" xfId="0" applyFont="1" applyFill="1" applyBorder="1" applyAlignment="1">
      <alignment horizontal="right" vertical="top" wrapText="1"/>
    </xf>
    <xf numFmtId="165" fontId="1" fillId="6" borderId="50" xfId="0" applyNumberFormat="1" applyFont="1" applyFill="1" applyBorder="1" applyAlignment="1">
      <alignment horizontal="center" vertical="top"/>
    </xf>
    <xf numFmtId="165" fontId="1" fillId="6" borderId="58" xfId="0" applyNumberFormat="1" applyFont="1" applyFill="1" applyBorder="1" applyAlignment="1">
      <alignment horizontal="center" vertical="top"/>
    </xf>
    <xf numFmtId="49" fontId="3" fillId="6" borderId="13" xfId="0" applyNumberFormat="1" applyFont="1" applyFill="1" applyBorder="1" applyAlignment="1">
      <alignment horizontal="center" vertical="top" wrapText="1"/>
    </xf>
    <xf numFmtId="49" fontId="15" fillId="5" borderId="46" xfId="0" applyNumberFormat="1" applyFont="1" applyFill="1" applyBorder="1" applyAlignment="1">
      <alignment horizontal="left" vertical="top" wrapText="1"/>
    </xf>
    <xf numFmtId="49" fontId="15" fillId="5" borderId="53" xfId="0" applyNumberFormat="1" applyFont="1" applyFill="1" applyBorder="1" applyAlignment="1">
      <alignment horizontal="left" vertical="top" wrapText="1"/>
    </xf>
    <xf numFmtId="49" fontId="15" fillId="5" borderId="55" xfId="0" applyNumberFormat="1" applyFont="1" applyFill="1" applyBorder="1" applyAlignment="1">
      <alignment horizontal="left" vertical="top" wrapText="1"/>
    </xf>
    <xf numFmtId="0" fontId="15" fillId="7" borderId="47" xfId="0" applyFont="1" applyFill="1" applyBorder="1" applyAlignment="1">
      <alignment horizontal="left" vertical="top" wrapText="1"/>
    </xf>
    <xf numFmtId="0" fontId="15" fillId="7" borderId="52" xfId="0" applyFont="1" applyFill="1" applyBorder="1" applyAlignment="1">
      <alignment horizontal="left" vertical="top" wrapText="1"/>
    </xf>
    <xf numFmtId="0" fontId="15" fillId="7" borderId="51" xfId="0" applyFont="1" applyFill="1" applyBorder="1" applyAlignment="1">
      <alignment horizontal="left" vertical="top" wrapText="1"/>
    </xf>
    <xf numFmtId="0" fontId="3" fillId="9" borderId="37" xfId="0" applyFont="1" applyFill="1" applyBorder="1" applyAlignment="1">
      <alignment horizontal="left" vertical="top"/>
    </xf>
    <xf numFmtId="0" fontId="3" fillId="9" borderId="52" xfId="0" applyFont="1" applyFill="1" applyBorder="1" applyAlignment="1">
      <alignment horizontal="left" vertical="top"/>
    </xf>
    <xf numFmtId="0" fontId="3" fillId="9" borderId="51" xfId="0" applyFont="1" applyFill="1" applyBorder="1" applyAlignment="1">
      <alignment horizontal="left" vertical="top"/>
    </xf>
    <xf numFmtId="0" fontId="3" fillId="2" borderId="37" xfId="0" applyFont="1" applyFill="1" applyBorder="1" applyAlignment="1">
      <alignment horizontal="left" vertical="top" wrapText="1"/>
    </xf>
    <xf numFmtId="0" fontId="3" fillId="2" borderId="52" xfId="0" applyFont="1" applyFill="1" applyBorder="1" applyAlignment="1">
      <alignment horizontal="left" vertical="top" wrapText="1"/>
    </xf>
    <xf numFmtId="0" fontId="3" fillId="2" borderId="51" xfId="0" applyFont="1" applyFill="1" applyBorder="1" applyAlignment="1">
      <alignment horizontal="left" vertical="top" wrapText="1"/>
    </xf>
    <xf numFmtId="3" fontId="1" fillId="6" borderId="38" xfId="0" applyNumberFormat="1" applyFont="1" applyFill="1" applyBorder="1" applyAlignment="1">
      <alignment horizontal="justify" vertical="top" wrapText="1"/>
    </xf>
    <xf numFmtId="3" fontId="1" fillId="6" borderId="36" xfId="0" applyNumberFormat="1" applyFont="1" applyFill="1" applyBorder="1" applyAlignment="1">
      <alignment horizontal="justify" vertical="top" wrapText="1"/>
    </xf>
    <xf numFmtId="0" fontId="0" fillId="6" borderId="33" xfId="0" applyFont="1" applyFill="1" applyBorder="1" applyAlignment="1">
      <alignment horizontal="justify" vertical="top" wrapText="1"/>
    </xf>
    <xf numFmtId="165" fontId="1" fillId="3" borderId="79" xfId="0" applyNumberFormat="1" applyFont="1" applyFill="1" applyBorder="1" applyAlignment="1">
      <alignment vertical="top" wrapText="1"/>
    </xf>
    <xf numFmtId="165" fontId="1" fillId="3" borderId="73" xfId="0" applyNumberFormat="1" applyFont="1" applyFill="1" applyBorder="1" applyAlignment="1">
      <alignment vertical="top" wrapText="1"/>
    </xf>
    <xf numFmtId="0" fontId="0" fillId="0" borderId="71" xfId="0" applyFont="1" applyBorder="1" applyAlignment="1">
      <alignment vertical="top" wrapText="1"/>
    </xf>
    <xf numFmtId="3" fontId="1" fillId="6" borderId="38" xfId="0" applyNumberFormat="1" applyFont="1" applyFill="1" applyBorder="1" applyAlignment="1">
      <alignment horizontal="left" vertical="top" wrapText="1"/>
    </xf>
    <xf numFmtId="3" fontId="1" fillId="6" borderId="33" xfId="0" applyNumberFormat="1" applyFont="1" applyFill="1" applyBorder="1" applyAlignment="1">
      <alignment horizontal="left" vertical="top" wrapText="1"/>
    </xf>
    <xf numFmtId="0" fontId="3" fillId="6" borderId="36" xfId="0" applyFont="1" applyFill="1" applyBorder="1" applyAlignment="1">
      <alignment horizontal="center" vertical="center" wrapText="1"/>
    </xf>
    <xf numFmtId="3" fontId="1" fillId="6" borderId="38" xfId="0" applyNumberFormat="1" applyFont="1" applyFill="1" applyBorder="1" applyAlignment="1">
      <alignment vertical="top" wrapText="1"/>
    </xf>
    <xf numFmtId="0" fontId="0" fillId="6" borderId="33" xfId="0" applyFont="1" applyFill="1" applyBorder="1" applyAlignment="1">
      <alignment vertical="top" wrapText="1"/>
    </xf>
    <xf numFmtId="0" fontId="11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" fillId="0" borderId="26" xfId="0" applyFont="1" applyBorder="1" applyAlignment="1">
      <alignment horizontal="right" vertical="top"/>
    </xf>
    <xf numFmtId="0" fontId="4" fillId="0" borderId="26" xfId="0" applyFont="1" applyBorder="1" applyAlignment="1">
      <alignment horizontal="right" vertical="top"/>
    </xf>
    <xf numFmtId="3" fontId="1" fillId="0" borderId="6" xfId="0" applyNumberFormat="1" applyFont="1" applyBorder="1" applyAlignment="1">
      <alignment horizontal="center" vertical="center" textRotation="90" shrinkToFit="1"/>
    </xf>
    <xf numFmtId="3" fontId="1" fillId="0" borderId="7" xfId="0" applyNumberFormat="1" applyFont="1" applyBorder="1" applyAlignment="1">
      <alignment horizontal="center" vertical="center" textRotation="90" shrinkToFit="1"/>
    </xf>
    <xf numFmtId="3" fontId="1" fillId="0" borderId="8" xfId="0" applyNumberFormat="1" applyFont="1" applyBorder="1" applyAlignment="1">
      <alignment horizontal="center" vertical="center" textRotation="90" shrinkToFit="1"/>
    </xf>
    <xf numFmtId="3" fontId="1" fillId="0" borderId="24" xfId="0" applyNumberFormat="1" applyFont="1" applyBorder="1" applyAlignment="1">
      <alignment horizontal="center" vertical="center" textRotation="90" shrinkToFit="1"/>
    </xf>
    <xf numFmtId="3" fontId="1" fillId="0" borderId="13" xfId="0" applyNumberFormat="1" applyFont="1" applyBorder="1" applyAlignment="1">
      <alignment horizontal="center" vertical="center" textRotation="90" shrinkToFit="1"/>
    </xf>
    <xf numFmtId="3" fontId="1" fillId="0" borderId="22" xfId="0" applyNumberFormat="1" applyFont="1" applyBorder="1" applyAlignment="1">
      <alignment horizontal="center" vertical="center" textRotation="90" shrinkToFit="1"/>
    </xf>
    <xf numFmtId="3" fontId="1" fillId="0" borderId="40" xfId="0" applyNumberFormat="1" applyFont="1" applyBorder="1" applyAlignment="1">
      <alignment horizontal="center" vertical="center" shrinkToFit="1"/>
    </xf>
    <xf numFmtId="3" fontId="1" fillId="0" borderId="36" xfId="0" applyNumberFormat="1" applyFont="1" applyBorder="1" applyAlignment="1">
      <alignment horizontal="center" vertical="center" shrinkToFit="1"/>
    </xf>
    <xf numFmtId="3" fontId="1" fillId="0" borderId="48" xfId="0" applyNumberFormat="1" applyFont="1" applyBorder="1" applyAlignment="1">
      <alignment horizontal="center" vertical="center" shrinkToFit="1"/>
    </xf>
    <xf numFmtId="0" fontId="1" fillId="0" borderId="3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3" fontId="1" fillId="0" borderId="40" xfId="0" applyNumberFormat="1" applyFont="1" applyBorder="1" applyAlignment="1">
      <alignment horizontal="center" vertical="center" textRotation="90" shrinkToFit="1"/>
    </xf>
    <xf numFmtId="3" fontId="1" fillId="0" borderId="36" xfId="0" applyNumberFormat="1" applyFont="1" applyBorder="1" applyAlignment="1">
      <alignment horizontal="center" vertical="center" textRotation="90" shrinkToFit="1"/>
    </xf>
    <xf numFmtId="3" fontId="1" fillId="0" borderId="48" xfId="0" applyNumberFormat="1" applyFont="1" applyBorder="1" applyAlignment="1">
      <alignment horizontal="center" vertical="center" textRotation="90" shrinkToFit="1"/>
    </xf>
    <xf numFmtId="3" fontId="1" fillId="0" borderId="25" xfId="0" applyNumberFormat="1" applyFont="1" applyFill="1" applyBorder="1" applyAlignment="1">
      <alignment horizontal="center" vertical="center" textRotation="90" wrapText="1" shrinkToFit="1"/>
    </xf>
    <xf numFmtId="3" fontId="1" fillId="0" borderId="15" xfId="0" applyNumberFormat="1" applyFont="1" applyFill="1" applyBorder="1" applyAlignment="1">
      <alignment horizontal="center" vertical="center" textRotation="90" wrapText="1" shrinkToFit="1"/>
    </xf>
    <xf numFmtId="3" fontId="1" fillId="0" borderId="23" xfId="0" applyNumberFormat="1" applyFont="1" applyFill="1" applyBorder="1" applyAlignment="1">
      <alignment horizontal="center" vertical="center" textRotation="90" wrapText="1" shrinkToFit="1"/>
    </xf>
    <xf numFmtId="3" fontId="1" fillId="0" borderId="45" xfId="0" applyNumberFormat="1" applyFont="1" applyBorder="1" applyAlignment="1">
      <alignment horizontal="center" vertical="center" textRotation="90" wrapText="1" shrinkToFit="1"/>
    </xf>
    <xf numFmtId="3" fontId="1" fillId="0" borderId="4" xfId="0" applyNumberFormat="1" applyFont="1" applyBorder="1" applyAlignment="1">
      <alignment horizontal="center" vertical="center" textRotation="90" wrapText="1" shrinkToFit="1"/>
    </xf>
    <xf numFmtId="3" fontId="1" fillId="0" borderId="39" xfId="0" applyNumberFormat="1" applyFont="1" applyBorder="1" applyAlignment="1">
      <alignment horizontal="center" vertical="center" textRotation="90" wrapText="1" shrinkToFit="1"/>
    </xf>
    <xf numFmtId="0" fontId="1" fillId="0" borderId="45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9" xfId="0" applyFont="1" applyBorder="1" applyAlignment="1">
      <alignment horizontal="center" vertical="center" textRotation="90" wrapText="1"/>
    </xf>
    <xf numFmtId="0" fontId="3" fillId="0" borderId="46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165" fontId="1" fillId="6" borderId="79" xfId="0" applyNumberFormat="1" applyFont="1" applyFill="1" applyBorder="1" applyAlignment="1">
      <alignment horizontal="left" vertical="top" wrapText="1"/>
    </xf>
    <xf numFmtId="165" fontId="1" fillId="6" borderId="38" xfId="0" applyNumberFormat="1" applyFont="1" applyFill="1" applyBorder="1" applyAlignment="1">
      <alignment horizontal="left" vertical="top" wrapText="1"/>
    </xf>
    <xf numFmtId="165" fontId="1" fillId="6" borderId="33" xfId="0" applyNumberFormat="1" applyFont="1" applyFill="1" applyBorder="1" applyAlignment="1">
      <alignment horizontal="left" vertical="top" wrapText="1"/>
    </xf>
    <xf numFmtId="0" fontId="1" fillId="6" borderId="68" xfId="0" applyFont="1" applyFill="1" applyBorder="1" applyAlignment="1">
      <alignment horizontal="center" vertical="top" wrapText="1"/>
    </xf>
    <xf numFmtId="0" fontId="1" fillId="6" borderId="42" xfId="0" applyFont="1" applyFill="1" applyBorder="1" applyAlignment="1">
      <alignment horizontal="center" vertical="top" wrapText="1"/>
    </xf>
    <xf numFmtId="165" fontId="1" fillId="6" borderId="18" xfId="0" applyNumberFormat="1" applyFont="1" applyFill="1" applyBorder="1" applyAlignment="1">
      <alignment horizontal="center" vertical="top"/>
    </xf>
    <xf numFmtId="165" fontId="1" fillId="6" borderId="20" xfId="0" applyNumberFormat="1" applyFont="1" applyFill="1" applyBorder="1" applyAlignment="1">
      <alignment horizontal="center" vertical="top"/>
    </xf>
    <xf numFmtId="165" fontId="1" fillId="6" borderId="19" xfId="0" applyNumberFormat="1" applyFont="1" applyFill="1" applyBorder="1" applyAlignment="1">
      <alignment horizontal="center" vertical="top"/>
    </xf>
    <xf numFmtId="0" fontId="1" fillId="6" borderId="38" xfId="0" applyFont="1" applyFill="1" applyBorder="1" applyAlignment="1">
      <alignment vertical="top" wrapText="1"/>
    </xf>
    <xf numFmtId="0" fontId="0" fillId="0" borderId="36" xfId="0" applyFont="1" applyBorder="1" applyAlignment="1">
      <alignment vertical="top" wrapText="1"/>
    </xf>
    <xf numFmtId="0" fontId="1" fillId="6" borderId="33" xfId="0" applyFont="1" applyFill="1" applyBorder="1" applyAlignment="1">
      <alignment vertical="top" wrapText="1"/>
    </xf>
    <xf numFmtId="165" fontId="1" fillId="6" borderId="88" xfId="0" applyNumberFormat="1" applyFont="1" applyFill="1" applyBorder="1" applyAlignment="1">
      <alignment horizontal="left" vertical="top" wrapText="1"/>
    </xf>
    <xf numFmtId="165" fontId="1" fillId="6" borderId="72" xfId="0" applyNumberFormat="1" applyFont="1" applyFill="1" applyBorder="1" applyAlignment="1">
      <alignment horizontal="left" vertical="top" wrapText="1"/>
    </xf>
    <xf numFmtId="0" fontId="1" fillId="6" borderId="75" xfId="0" applyFont="1" applyFill="1" applyBorder="1" applyAlignment="1">
      <alignment horizontal="left" vertical="top" wrapText="1"/>
    </xf>
    <xf numFmtId="0" fontId="1" fillId="6" borderId="67" xfId="0" applyFont="1" applyFill="1" applyBorder="1" applyAlignment="1">
      <alignment horizontal="left" vertical="top" wrapText="1"/>
    </xf>
    <xf numFmtId="49" fontId="3" fillId="2" borderId="44" xfId="0" applyNumberFormat="1" applyFont="1" applyFill="1" applyBorder="1" applyAlignment="1">
      <alignment horizontal="right" vertical="top"/>
    </xf>
    <xf numFmtId="0" fontId="20" fillId="6" borderId="36" xfId="0" applyFont="1" applyFill="1" applyBorder="1" applyAlignment="1">
      <alignment horizontal="center" vertical="center" textRotation="90" wrapText="1"/>
    </xf>
    <xf numFmtId="165" fontId="13" fillId="6" borderId="79" xfId="0" applyNumberFormat="1" applyFont="1" applyFill="1" applyBorder="1" applyAlignment="1">
      <alignment vertical="top" wrapText="1"/>
    </xf>
    <xf numFmtId="165" fontId="13" fillId="6" borderId="73" xfId="0" applyNumberFormat="1" applyFont="1" applyFill="1" applyBorder="1" applyAlignment="1">
      <alignment vertical="top" wrapText="1"/>
    </xf>
    <xf numFmtId="3" fontId="3" fillId="6" borderId="38" xfId="0" applyNumberFormat="1" applyFont="1" applyFill="1" applyBorder="1" applyAlignment="1">
      <alignment horizontal="center" vertical="center" textRotation="90" wrapText="1"/>
    </xf>
    <xf numFmtId="0" fontId="17" fillId="0" borderId="33" xfId="0" applyFont="1" applyBorder="1" applyAlignment="1">
      <alignment horizontal="center" vertical="center" textRotation="90" wrapText="1"/>
    </xf>
    <xf numFmtId="3" fontId="1" fillId="6" borderId="17" xfId="0" applyNumberFormat="1" applyFont="1" applyFill="1" applyBorder="1" applyAlignment="1">
      <alignment horizontal="center" vertical="top" wrapText="1"/>
    </xf>
    <xf numFmtId="0" fontId="4" fillId="6" borderId="15" xfId="0" applyFont="1" applyFill="1" applyBorder="1" applyAlignment="1">
      <alignment horizontal="center" wrapText="1"/>
    </xf>
    <xf numFmtId="3" fontId="3" fillId="6" borderId="38" xfId="0" applyNumberFormat="1" applyFont="1" applyFill="1" applyBorder="1" applyAlignment="1">
      <alignment vertical="top" wrapText="1"/>
    </xf>
    <xf numFmtId="3" fontId="3" fillId="6" borderId="36" xfId="0" applyNumberFormat="1" applyFont="1" applyFill="1" applyBorder="1" applyAlignment="1">
      <alignment vertical="top" wrapText="1"/>
    </xf>
    <xf numFmtId="0" fontId="3" fillId="6" borderId="36" xfId="0" applyFont="1" applyFill="1" applyBorder="1" applyAlignment="1">
      <alignment vertical="top" wrapText="1"/>
    </xf>
    <xf numFmtId="0" fontId="0" fillId="6" borderId="36" xfId="0" applyFont="1" applyFill="1" applyBorder="1" applyAlignment="1">
      <alignment vertical="top" wrapText="1"/>
    </xf>
    <xf numFmtId="49" fontId="3" fillId="2" borderId="43" xfId="0" applyNumberFormat="1" applyFont="1" applyFill="1" applyBorder="1" applyAlignment="1">
      <alignment horizontal="left" vertical="top"/>
    </xf>
    <xf numFmtId="49" fontId="3" fillId="2" borderId="44" xfId="0" applyNumberFormat="1" applyFont="1" applyFill="1" applyBorder="1" applyAlignment="1">
      <alignment horizontal="left" vertical="top"/>
    </xf>
    <xf numFmtId="49" fontId="3" fillId="2" borderId="54" xfId="0" applyNumberFormat="1" applyFont="1" applyFill="1" applyBorder="1" applyAlignment="1">
      <alignment horizontal="left" vertical="top"/>
    </xf>
    <xf numFmtId="0" fontId="1" fillId="3" borderId="16" xfId="0" applyFont="1" applyFill="1" applyBorder="1" applyAlignment="1">
      <alignment vertical="top" wrapText="1"/>
    </xf>
    <xf numFmtId="0" fontId="1" fillId="3" borderId="28" xfId="0" applyFont="1" applyFill="1" applyBorder="1" applyAlignment="1">
      <alignment vertical="top" wrapText="1"/>
    </xf>
    <xf numFmtId="1" fontId="13" fillId="6" borderId="38" xfId="0" applyNumberFormat="1" applyFont="1" applyFill="1" applyBorder="1" applyAlignment="1">
      <alignment horizontal="center" vertical="top"/>
    </xf>
    <xf numFmtId="1" fontId="13" fillId="6" borderId="33" xfId="0" applyNumberFormat="1" applyFont="1" applyFill="1" applyBorder="1" applyAlignment="1">
      <alignment horizontal="center" vertical="top"/>
    </xf>
    <xf numFmtId="1" fontId="13" fillId="6" borderId="16" xfId="0" applyNumberFormat="1" applyFont="1" applyFill="1" applyBorder="1" applyAlignment="1">
      <alignment horizontal="center" vertical="top"/>
    </xf>
    <xf numFmtId="1" fontId="13" fillId="6" borderId="28" xfId="0" applyNumberFormat="1" applyFont="1" applyFill="1" applyBorder="1" applyAlignment="1">
      <alignment horizontal="center" vertical="top"/>
    </xf>
    <xf numFmtId="1" fontId="1" fillId="6" borderId="38" xfId="0" applyNumberFormat="1" applyFont="1" applyFill="1" applyBorder="1" applyAlignment="1">
      <alignment horizontal="center" vertical="top"/>
    </xf>
    <xf numFmtId="1" fontId="1" fillId="6" borderId="33" xfId="0" applyNumberFormat="1" applyFont="1" applyFill="1" applyBorder="1" applyAlignment="1">
      <alignment horizontal="center" vertical="top"/>
    </xf>
    <xf numFmtId="1" fontId="1" fillId="6" borderId="17" xfId="0" applyNumberFormat="1" applyFont="1" applyFill="1" applyBorder="1" applyAlignment="1">
      <alignment horizontal="center" vertical="top"/>
    </xf>
    <xf numFmtId="1" fontId="1" fillId="6" borderId="27" xfId="0" applyNumberFormat="1" applyFont="1" applyFill="1" applyBorder="1" applyAlignment="1">
      <alignment horizontal="center" vertical="top"/>
    </xf>
    <xf numFmtId="165" fontId="13" fillId="6" borderId="38" xfId="0" applyNumberFormat="1" applyFont="1" applyFill="1" applyBorder="1" applyAlignment="1">
      <alignment vertical="top" wrapText="1"/>
    </xf>
    <xf numFmtId="0" fontId="20" fillId="0" borderId="33" xfId="0" applyFont="1" applyBorder="1" applyAlignment="1">
      <alignment vertical="top" wrapText="1"/>
    </xf>
    <xf numFmtId="0" fontId="7" fillId="0" borderId="32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 vertical="top"/>
    </xf>
    <xf numFmtId="165" fontId="1" fillId="6" borderId="52" xfId="0" applyNumberFormat="1" applyFont="1" applyFill="1" applyBorder="1" applyAlignment="1">
      <alignment horizontal="center" vertical="top"/>
    </xf>
    <xf numFmtId="1" fontId="8" fillId="6" borderId="38" xfId="0" applyNumberFormat="1" applyFont="1" applyFill="1" applyBorder="1" applyAlignment="1">
      <alignment horizontal="center" vertical="top"/>
    </xf>
    <xf numFmtId="1" fontId="8" fillId="6" borderId="33" xfId="0" applyNumberFormat="1" applyFont="1" applyFill="1" applyBorder="1" applyAlignment="1">
      <alignment horizontal="center" vertical="top"/>
    </xf>
    <xf numFmtId="1" fontId="8" fillId="6" borderId="17" xfId="0" applyNumberFormat="1" applyFont="1" applyFill="1" applyBorder="1" applyAlignment="1">
      <alignment horizontal="center" vertical="top"/>
    </xf>
    <xf numFmtId="1" fontId="8" fillId="6" borderId="27" xfId="0" applyNumberFormat="1" applyFont="1" applyFill="1" applyBorder="1" applyAlignment="1">
      <alignment horizontal="center" vertical="top"/>
    </xf>
    <xf numFmtId="165" fontId="13" fillId="6" borderId="71" xfId="0" applyNumberFormat="1" applyFont="1" applyFill="1" applyBorder="1" applyAlignment="1">
      <alignment vertical="top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colors>
    <mruColors>
      <color rgb="FFCCFFCC"/>
      <color rgb="FFFFFFCC"/>
      <color rgb="FFFFCCCC"/>
      <color rgb="FFFFCCFF"/>
      <color rgb="FFCCEC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26"/>
  <sheetViews>
    <sheetView tabSelected="1" zoomScaleNormal="100" zoomScaleSheetLayoutView="100" workbookViewId="0">
      <selection activeCell="T16" sqref="T16"/>
    </sheetView>
  </sheetViews>
  <sheetFormatPr defaultColWidth="9.140625" defaultRowHeight="12.75" x14ac:dyDescent="0.2"/>
  <cols>
    <col min="1" max="3" width="2.85546875" style="21" customWidth="1"/>
    <col min="4" max="4" width="2.7109375" style="21" customWidth="1"/>
    <col min="5" max="5" width="37.42578125" style="21" customWidth="1"/>
    <col min="6" max="6" width="5" style="22" customWidth="1"/>
    <col min="7" max="7" width="11.5703125" style="23" customWidth="1"/>
    <col min="8" max="8" width="7.85546875" style="24" customWidth="1"/>
    <col min="9" max="9" width="9.28515625" style="21" customWidth="1"/>
    <col min="10" max="10" width="10.28515625" style="21" customWidth="1"/>
    <col min="11" max="12" width="8.85546875" style="21" customWidth="1"/>
    <col min="13" max="13" width="30.5703125" style="21" customWidth="1"/>
    <col min="14" max="17" width="4.28515625" style="21" customWidth="1"/>
    <col min="18" max="18" width="9.140625" style="102"/>
    <col min="19" max="16384" width="9.140625" style="25"/>
  </cols>
  <sheetData>
    <row r="1" spans="1:18" s="100" customFormat="1" ht="14.25" customHeight="1" x14ac:dyDescent="0.25">
      <c r="M1" s="600" t="s">
        <v>71</v>
      </c>
      <c r="N1" s="601"/>
      <c r="O1" s="601"/>
      <c r="P1" s="601"/>
      <c r="Q1" s="601"/>
      <c r="R1" s="249"/>
    </row>
    <row r="2" spans="1:18" s="21" customFormat="1" ht="15" customHeight="1" x14ac:dyDescent="0.2">
      <c r="A2" s="98"/>
      <c r="B2" s="98"/>
      <c r="C2" s="98"/>
      <c r="D2" s="98"/>
      <c r="E2" s="602" t="s">
        <v>122</v>
      </c>
      <c r="F2" s="602"/>
      <c r="G2" s="602"/>
      <c r="H2" s="602"/>
      <c r="I2" s="602"/>
      <c r="J2" s="602"/>
      <c r="K2" s="602"/>
      <c r="L2" s="602"/>
      <c r="M2" s="602"/>
      <c r="N2" s="242"/>
      <c r="O2" s="98"/>
      <c r="P2" s="98"/>
      <c r="Q2" s="98"/>
      <c r="R2" s="101"/>
    </row>
    <row r="3" spans="1:18" ht="14.25" x14ac:dyDescent="0.2">
      <c r="A3" s="603" t="s">
        <v>25</v>
      </c>
      <c r="B3" s="603"/>
      <c r="C3" s="603"/>
      <c r="D3" s="603"/>
      <c r="E3" s="603"/>
      <c r="F3" s="603"/>
      <c r="G3" s="603"/>
      <c r="H3" s="603"/>
      <c r="I3" s="603"/>
      <c r="J3" s="603"/>
      <c r="K3" s="603"/>
      <c r="L3" s="603"/>
      <c r="M3" s="603"/>
      <c r="N3" s="603"/>
      <c r="O3" s="603"/>
      <c r="P3" s="603"/>
      <c r="Q3" s="603"/>
    </row>
    <row r="4" spans="1:18" ht="15" x14ac:dyDescent="0.2">
      <c r="A4" s="604" t="s">
        <v>16</v>
      </c>
      <c r="B4" s="604"/>
      <c r="C4" s="604"/>
      <c r="D4" s="604"/>
      <c r="E4" s="604"/>
      <c r="F4" s="604"/>
      <c r="G4" s="604"/>
      <c r="H4" s="604"/>
      <c r="I4" s="604"/>
      <c r="J4" s="604"/>
      <c r="K4" s="604"/>
      <c r="L4" s="604"/>
      <c r="M4" s="604"/>
      <c r="N4" s="604"/>
      <c r="O4" s="604"/>
      <c r="P4" s="604"/>
      <c r="Q4" s="604"/>
      <c r="R4" s="103"/>
    </row>
    <row r="5" spans="1:18" ht="15.75" customHeight="1" thickBot="1" x14ac:dyDescent="0.25">
      <c r="M5" s="605" t="s">
        <v>60</v>
      </c>
      <c r="N5" s="605"/>
      <c r="O5" s="605"/>
      <c r="P5" s="605"/>
      <c r="Q5" s="606"/>
    </row>
    <row r="6" spans="1:18" s="94" customFormat="1" ht="36.75" customHeight="1" x14ac:dyDescent="0.2">
      <c r="A6" s="607" t="s">
        <v>17</v>
      </c>
      <c r="B6" s="610" t="s">
        <v>0</v>
      </c>
      <c r="C6" s="610" t="s">
        <v>1</v>
      </c>
      <c r="D6" s="610" t="s">
        <v>20</v>
      </c>
      <c r="E6" s="613" t="s">
        <v>11</v>
      </c>
      <c r="F6" s="620" t="s">
        <v>2</v>
      </c>
      <c r="G6" s="623" t="s">
        <v>18</v>
      </c>
      <c r="H6" s="626" t="s">
        <v>3</v>
      </c>
      <c r="I6" s="629" t="s">
        <v>142</v>
      </c>
      <c r="J6" s="629" t="s">
        <v>119</v>
      </c>
      <c r="K6" s="629" t="s">
        <v>97</v>
      </c>
      <c r="L6" s="629" t="s">
        <v>120</v>
      </c>
      <c r="M6" s="632" t="s">
        <v>10</v>
      </c>
      <c r="N6" s="633"/>
      <c r="O6" s="633"/>
      <c r="P6" s="633"/>
      <c r="Q6" s="634"/>
    </row>
    <row r="7" spans="1:18" s="94" customFormat="1" ht="18.75" customHeight="1" x14ac:dyDescent="0.2">
      <c r="A7" s="608"/>
      <c r="B7" s="611"/>
      <c r="C7" s="611"/>
      <c r="D7" s="611"/>
      <c r="E7" s="614"/>
      <c r="F7" s="621"/>
      <c r="G7" s="624"/>
      <c r="H7" s="627"/>
      <c r="I7" s="630"/>
      <c r="J7" s="630"/>
      <c r="K7" s="630"/>
      <c r="L7" s="630"/>
      <c r="M7" s="616" t="s">
        <v>11</v>
      </c>
      <c r="N7" s="618" t="s">
        <v>166</v>
      </c>
      <c r="O7" s="618"/>
      <c r="P7" s="618"/>
      <c r="Q7" s="619"/>
    </row>
    <row r="8" spans="1:18" s="94" customFormat="1" ht="69.75" customHeight="1" thickBot="1" x14ac:dyDescent="0.25">
      <c r="A8" s="609"/>
      <c r="B8" s="612"/>
      <c r="C8" s="612"/>
      <c r="D8" s="612"/>
      <c r="E8" s="615"/>
      <c r="F8" s="622"/>
      <c r="G8" s="625"/>
      <c r="H8" s="628"/>
      <c r="I8" s="631"/>
      <c r="J8" s="631"/>
      <c r="K8" s="631"/>
      <c r="L8" s="631"/>
      <c r="M8" s="617"/>
      <c r="N8" s="95" t="s">
        <v>67</v>
      </c>
      <c r="O8" s="95" t="s">
        <v>81</v>
      </c>
      <c r="P8" s="95" t="s">
        <v>98</v>
      </c>
      <c r="Q8" s="96" t="s">
        <v>121</v>
      </c>
    </row>
    <row r="9" spans="1:18" s="104" customFormat="1" ht="15" customHeight="1" x14ac:dyDescent="0.2">
      <c r="A9" s="577" t="s">
        <v>40</v>
      </c>
      <c r="B9" s="578"/>
      <c r="C9" s="578"/>
      <c r="D9" s="578"/>
      <c r="E9" s="578"/>
      <c r="F9" s="578"/>
      <c r="G9" s="578"/>
      <c r="H9" s="578"/>
      <c r="I9" s="578"/>
      <c r="J9" s="578"/>
      <c r="K9" s="578"/>
      <c r="L9" s="578"/>
      <c r="M9" s="578"/>
      <c r="N9" s="578"/>
      <c r="O9" s="578"/>
      <c r="P9" s="578"/>
      <c r="Q9" s="579"/>
      <c r="R9" s="249"/>
    </row>
    <row r="10" spans="1:18" s="104" customFormat="1" ht="13.5" customHeight="1" x14ac:dyDescent="0.2">
      <c r="A10" s="580" t="s">
        <v>26</v>
      </c>
      <c r="B10" s="581"/>
      <c r="C10" s="581"/>
      <c r="D10" s="581"/>
      <c r="E10" s="581"/>
      <c r="F10" s="581"/>
      <c r="G10" s="581"/>
      <c r="H10" s="581"/>
      <c r="I10" s="581"/>
      <c r="J10" s="581"/>
      <c r="K10" s="581"/>
      <c r="L10" s="581"/>
      <c r="M10" s="581"/>
      <c r="N10" s="581"/>
      <c r="O10" s="581"/>
      <c r="P10" s="581"/>
      <c r="Q10" s="582"/>
      <c r="R10" s="249"/>
    </row>
    <row r="11" spans="1:18" ht="14.25" customHeight="1" x14ac:dyDescent="0.2">
      <c r="A11" s="105" t="s">
        <v>4</v>
      </c>
      <c r="B11" s="583" t="s">
        <v>27</v>
      </c>
      <c r="C11" s="584"/>
      <c r="D11" s="584"/>
      <c r="E11" s="584"/>
      <c r="F11" s="584"/>
      <c r="G11" s="584"/>
      <c r="H11" s="584"/>
      <c r="I11" s="584"/>
      <c r="J11" s="584"/>
      <c r="K11" s="584"/>
      <c r="L11" s="584"/>
      <c r="M11" s="584"/>
      <c r="N11" s="584"/>
      <c r="O11" s="584"/>
      <c r="P11" s="584"/>
      <c r="Q11" s="585"/>
    </row>
    <row r="12" spans="1:18" ht="15.75" customHeight="1" x14ac:dyDescent="0.2">
      <c r="A12" s="415" t="s">
        <v>4</v>
      </c>
      <c r="B12" s="416" t="s">
        <v>4</v>
      </c>
      <c r="C12" s="586" t="s">
        <v>28</v>
      </c>
      <c r="D12" s="587"/>
      <c r="E12" s="587"/>
      <c r="F12" s="587"/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8"/>
    </row>
    <row r="13" spans="1:18" ht="21" customHeight="1" x14ac:dyDescent="0.2">
      <c r="A13" s="386" t="s">
        <v>4</v>
      </c>
      <c r="B13" s="387" t="s">
        <v>4</v>
      </c>
      <c r="C13" s="385" t="s">
        <v>4</v>
      </c>
      <c r="D13" s="414"/>
      <c r="E13" s="417" t="s">
        <v>52</v>
      </c>
      <c r="F13" s="421"/>
      <c r="G13" s="426"/>
      <c r="H13" s="390" t="s">
        <v>19</v>
      </c>
      <c r="I13" s="366"/>
      <c r="J13" s="366"/>
      <c r="K13" s="366"/>
      <c r="L13" s="366"/>
      <c r="M13" s="367"/>
      <c r="N13" s="368"/>
      <c r="O13" s="368"/>
      <c r="P13" s="368"/>
      <c r="Q13" s="369"/>
    </row>
    <row r="14" spans="1:18" ht="12" customHeight="1" x14ac:dyDescent="0.2">
      <c r="A14" s="379"/>
      <c r="B14" s="378"/>
      <c r="C14" s="108"/>
      <c r="D14" s="373" t="s">
        <v>4</v>
      </c>
      <c r="E14" s="589" t="s">
        <v>42</v>
      </c>
      <c r="F14" s="448" t="s">
        <v>29</v>
      </c>
      <c r="G14" s="510" t="s">
        <v>158</v>
      </c>
      <c r="H14" s="391" t="s">
        <v>19</v>
      </c>
      <c r="I14" s="325"/>
      <c r="J14" s="325"/>
      <c r="K14" s="325"/>
      <c r="L14" s="325"/>
      <c r="M14" s="592" t="s">
        <v>61</v>
      </c>
      <c r="N14" s="5">
        <v>1</v>
      </c>
      <c r="O14" s="5">
        <v>1</v>
      </c>
      <c r="P14" s="5"/>
      <c r="Q14" s="109"/>
    </row>
    <row r="15" spans="1:18" ht="14.25" customHeight="1" x14ac:dyDescent="0.2">
      <c r="A15" s="379"/>
      <c r="B15" s="378"/>
      <c r="C15" s="108"/>
      <c r="D15" s="110"/>
      <c r="E15" s="590"/>
      <c r="F15" s="449" t="s">
        <v>140</v>
      </c>
      <c r="G15" s="510"/>
      <c r="H15" s="392" t="s">
        <v>50</v>
      </c>
      <c r="I15" s="2">
        <v>86.2</v>
      </c>
      <c r="J15" s="2">
        <v>13.2</v>
      </c>
      <c r="K15" s="2"/>
      <c r="L15" s="2"/>
      <c r="M15" s="593"/>
      <c r="N15" s="10"/>
      <c r="O15" s="10"/>
      <c r="P15" s="10"/>
      <c r="Q15" s="111"/>
    </row>
    <row r="16" spans="1:18" ht="20.25" customHeight="1" x14ac:dyDescent="0.2">
      <c r="A16" s="379"/>
      <c r="B16" s="378"/>
      <c r="C16" s="108"/>
      <c r="D16" s="110"/>
      <c r="E16" s="591"/>
      <c r="F16" s="450" t="s">
        <v>152</v>
      </c>
      <c r="G16" s="510"/>
      <c r="H16" s="393"/>
      <c r="I16" s="2"/>
      <c r="J16" s="2"/>
      <c r="K16" s="2"/>
      <c r="L16" s="2"/>
      <c r="M16" s="594"/>
      <c r="N16" s="16"/>
      <c r="O16" s="10"/>
      <c r="P16" s="10"/>
      <c r="Q16" s="111"/>
    </row>
    <row r="17" spans="1:22" ht="15.75" customHeight="1" x14ac:dyDescent="0.2">
      <c r="A17" s="379"/>
      <c r="B17" s="378"/>
      <c r="C17" s="372"/>
      <c r="D17" s="478" t="s">
        <v>6</v>
      </c>
      <c r="E17" s="595" t="s">
        <v>72</v>
      </c>
      <c r="F17" s="597" t="s">
        <v>152</v>
      </c>
      <c r="G17" s="427"/>
      <c r="H17" s="394" t="s">
        <v>50</v>
      </c>
      <c r="I17" s="325">
        <v>9.6999999999999993</v>
      </c>
      <c r="J17" s="325">
        <v>9.6999999999999993</v>
      </c>
      <c r="K17" s="325"/>
      <c r="L17" s="325"/>
      <c r="M17" s="328" t="s">
        <v>74</v>
      </c>
      <c r="N17" s="37">
        <v>1</v>
      </c>
      <c r="O17" s="44"/>
      <c r="P17" s="44"/>
      <c r="Q17" s="35"/>
      <c r="R17" s="112"/>
    </row>
    <row r="18" spans="1:22" ht="12.75" customHeight="1" x14ac:dyDescent="0.2">
      <c r="A18" s="379"/>
      <c r="B18" s="378"/>
      <c r="C18" s="113"/>
      <c r="D18" s="479"/>
      <c r="E18" s="596"/>
      <c r="F18" s="597"/>
      <c r="G18" s="427"/>
      <c r="H18" s="394"/>
      <c r="I18" s="2"/>
      <c r="J18" s="2"/>
      <c r="K18" s="2"/>
      <c r="L18" s="2"/>
      <c r="M18" s="329"/>
      <c r="N18" s="15"/>
      <c r="O18" s="49"/>
      <c r="P18" s="49"/>
      <c r="Q18" s="32"/>
      <c r="R18" s="112"/>
    </row>
    <row r="19" spans="1:22" ht="25.5" customHeight="1" x14ac:dyDescent="0.2">
      <c r="A19" s="379"/>
      <c r="B19" s="378"/>
      <c r="C19" s="113"/>
      <c r="D19" s="115" t="s">
        <v>21</v>
      </c>
      <c r="E19" s="598" t="s">
        <v>93</v>
      </c>
      <c r="F19" s="422"/>
      <c r="G19" s="427"/>
      <c r="H19" s="391" t="s">
        <v>19</v>
      </c>
      <c r="I19" s="325">
        <f>80-51.5</f>
        <v>28.5</v>
      </c>
      <c r="J19" s="325"/>
      <c r="K19" s="325">
        <v>6.4</v>
      </c>
      <c r="L19" s="325"/>
      <c r="M19" s="328" t="s">
        <v>83</v>
      </c>
      <c r="N19" s="44"/>
      <c r="O19" s="44"/>
      <c r="P19" s="44">
        <v>1</v>
      </c>
      <c r="Q19" s="35"/>
      <c r="R19" s="112"/>
    </row>
    <row r="20" spans="1:22" ht="30" customHeight="1" x14ac:dyDescent="0.2">
      <c r="A20" s="379"/>
      <c r="B20" s="378"/>
      <c r="C20" s="113"/>
      <c r="D20" s="114"/>
      <c r="E20" s="599"/>
      <c r="F20" s="422"/>
      <c r="G20" s="427"/>
      <c r="H20" s="393" t="s">
        <v>50</v>
      </c>
      <c r="I20" s="326">
        <v>20</v>
      </c>
      <c r="J20" s="326">
        <v>58.9</v>
      </c>
      <c r="K20" s="326"/>
      <c r="L20" s="326"/>
      <c r="M20" s="330"/>
      <c r="N20" s="71"/>
      <c r="O20" s="71"/>
      <c r="P20" s="71"/>
      <c r="Q20" s="72"/>
      <c r="R20" s="112"/>
    </row>
    <row r="21" spans="1:22" ht="14.25" customHeight="1" x14ac:dyDescent="0.2">
      <c r="A21" s="495"/>
      <c r="B21" s="493"/>
      <c r="C21" s="477"/>
      <c r="D21" s="478" t="s">
        <v>22</v>
      </c>
      <c r="E21" s="480" t="s">
        <v>115</v>
      </c>
      <c r="F21" s="482"/>
      <c r="G21" s="510"/>
      <c r="H21" s="391" t="s">
        <v>19</v>
      </c>
      <c r="I21" s="325"/>
      <c r="J21" s="351">
        <v>10</v>
      </c>
      <c r="K21" s="351">
        <v>20</v>
      </c>
      <c r="L21" s="351"/>
      <c r="M21" s="331" t="s">
        <v>83</v>
      </c>
      <c r="N21" s="46"/>
      <c r="O21" s="12"/>
      <c r="P21" s="46">
        <v>1</v>
      </c>
      <c r="Q21" s="56"/>
      <c r="R21" s="119"/>
    </row>
    <row r="22" spans="1:22" ht="15" customHeight="1" x14ac:dyDescent="0.2">
      <c r="A22" s="495"/>
      <c r="B22" s="493"/>
      <c r="C22" s="477"/>
      <c r="D22" s="479"/>
      <c r="E22" s="481"/>
      <c r="F22" s="482"/>
      <c r="G22" s="510"/>
      <c r="H22" s="395"/>
      <c r="I22" s="326"/>
      <c r="J22" s="352"/>
      <c r="K22" s="352"/>
      <c r="L22" s="352"/>
      <c r="M22" s="332"/>
      <c r="N22" s="80"/>
      <c r="O22" s="120"/>
      <c r="P22" s="80"/>
      <c r="Q22" s="50"/>
      <c r="R22" s="295"/>
    </row>
    <row r="23" spans="1:22" ht="14.25" customHeight="1" x14ac:dyDescent="0.2">
      <c r="A23" s="495"/>
      <c r="B23" s="493"/>
      <c r="C23" s="477"/>
      <c r="D23" s="478" t="s">
        <v>23</v>
      </c>
      <c r="E23" s="480" t="s">
        <v>129</v>
      </c>
      <c r="F23" s="482"/>
      <c r="G23" s="510"/>
      <c r="H23" s="391" t="s">
        <v>19</v>
      </c>
      <c r="I23" s="325"/>
      <c r="J23" s="351">
        <v>5.9</v>
      </c>
      <c r="K23" s="351">
        <f>65-5.9</f>
        <v>59.1</v>
      </c>
      <c r="L23" s="351">
        <v>55</v>
      </c>
      <c r="M23" s="331" t="s">
        <v>83</v>
      </c>
      <c r="N23" s="46"/>
      <c r="O23" s="12"/>
      <c r="P23" s="46"/>
      <c r="Q23" s="56">
        <v>1</v>
      </c>
      <c r="R23" s="119"/>
    </row>
    <row r="24" spans="1:22" ht="28.5" customHeight="1" x14ac:dyDescent="0.2">
      <c r="A24" s="495"/>
      <c r="B24" s="493"/>
      <c r="C24" s="477"/>
      <c r="D24" s="479"/>
      <c r="E24" s="481"/>
      <c r="F24" s="482"/>
      <c r="G24" s="510"/>
      <c r="H24" s="395"/>
      <c r="I24" s="326"/>
      <c r="J24" s="352"/>
      <c r="K24" s="352"/>
      <c r="L24" s="352"/>
      <c r="M24" s="332"/>
      <c r="N24" s="80"/>
      <c r="O24" s="120"/>
      <c r="P24" s="80"/>
      <c r="Q24" s="50"/>
      <c r="R24" s="295"/>
    </row>
    <row r="25" spans="1:22" ht="14.25" customHeight="1" x14ac:dyDescent="0.2">
      <c r="A25" s="495"/>
      <c r="B25" s="493"/>
      <c r="C25" s="477"/>
      <c r="D25" s="478" t="s">
        <v>24</v>
      </c>
      <c r="E25" s="480" t="s">
        <v>130</v>
      </c>
      <c r="F25" s="482"/>
      <c r="G25" s="510"/>
      <c r="H25" s="391" t="s">
        <v>19</v>
      </c>
      <c r="I25" s="325"/>
      <c r="J25" s="351"/>
      <c r="K25" s="351">
        <v>10</v>
      </c>
      <c r="L25" s="351">
        <v>50</v>
      </c>
      <c r="M25" s="331" t="s">
        <v>83</v>
      </c>
      <c r="N25" s="46"/>
      <c r="O25" s="12"/>
      <c r="P25" s="46"/>
      <c r="Q25" s="56">
        <v>1</v>
      </c>
      <c r="R25" s="119"/>
    </row>
    <row r="26" spans="1:22" ht="28.5" customHeight="1" x14ac:dyDescent="0.2">
      <c r="A26" s="495"/>
      <c r="B26" s="493"/>
      <c r="C26" s="477"/>
      <c r="D26" s="479"/>
      <c r="E26" s="481"/>
      <c r="F26" s="482"/>
      <c r="G26" s="510"/>
      <c r="H26" s="395"/>
      <c r="I26" s="326"/>
      <c r="J26" s="352"/>
      <c r="K26" s="352"/>
      <c r="L26" s="352"/>
      <c r="M26" s="332"/>
      <c r="N26" s="58"/>
      <c r="O26" s="11"/>
      <c r="P26" s="58"/>
      <c r="Q26" s="59"/>
      <c r="R26" s="295"/>
    </row>
    <row r="27" spans="1:22" ht="27.75" customHeight="1" x14ac:dyDescent="0.2">
      <c r="A27" s="379"/>
      <c r="B27" s="378"/>
      <c r="C27" s="372"/>
      <c r="D27" s="478" t="s">
        <v>41</v>
      </c>
      <c r="E27" s="636" t="s">
        <v>150</v>
      </c>
      <c r="F27" s="423" t="s">
        <v>104</v>
      </c>
      <c r="G27" s="466"/>
      <c r="H27" s="638" t="s">
        <v>19</v>
      </c>
      <c r="I27" s="640"/>
      <c r="J27" s="642"/>
      <c r="K27" s="640">
        <v>70</v>
      </c>
      <c r="L27" s="640">
        <v>100</v>
      </c>
      <c r="M27" s="344" t="s">
        <v>154</v>
      </c>
      <c r="N27" s="12"/>
      <c r="O27" s="12"/>
      <c r="P27" s="12">
        <v>1</v>
      </c>
      <c r="Q27" s="56"/>
      <c r="R27" s="677"/>
      <c r="S27" s="678"/>
    </row>
    <row r="28" spans="1:22" ht="25.5" customHeight="1" x14ac:dyDescent="0.2">
      <c r="A28" s="379"/>
      <c r="B28" s="378"/>
      <c r="C28" s="372"/>
      <c r="D28" s="479"/>
      <c r="E28" s="637"/>
      <c r="F28" s="472" t="s">
        <v>152</v>
      </c>
      <c r="G28" s="429"/>
      <c r="H28" s="639"/>
      <c r="I28" s="641"/>
      <c r="J28" s="642"/>
      <c r="K28" s="641"/>
      <c r="L28" s="641"/>
      <c r="M28" s="346" t="s">
        <v>155</v>
      </c>
      <c r="N28" s="347"/>
      <c r="O28" s="347"/>
      <c r="P28" s="347"/>
      <c r="Q28" s="348">
        <v>1</v>
      </c>
      <c r="R28" s="295"/>
      <c r="T28" s="354"/>
      <c r="V28" s="354"/>
    </row>
    <row r="29" spans="1:22" ht="15.75" customHeight="1" x14ac:dyDescent="0.2">
      <c r="A29" s="495"/>
      <c r="B29" s="493"/>
      <c r="C29" s="477"/>
      <c r="D29" s="478" t="s">
        <v>131</v>
      </c>
      <c r="E29" s="643" t="s">
        <v>85</v>
      </c>
      <c r="F29" s="482"/>
      <c r="G29" s="510"/>
      <c r="H29" s="396" t="s">
        <v>19</v>
      </c>
      <c r="I29" s="325">
        <v>2.2999999999999998</v>
      </c>
      <c r="J29" s="351">
        <v>7.5</v>
      </c>
      <c r="K29" s="351">
        <v>7.5</v>
      </c>
      <c r="L29" s="351">
        <v>7.5</v>
      </c>
      <c r="M29" s="349" t="s">
        <v>38</v>
      </c>
      <c r="N29" s="46">
        <v>100</v>
      </c>
      <c r="O29" s="12">
        <v>100</v>
      </c>
      <c r="P29" s="46">
        <v>100</v>
      </c>
      <c r="Q29" s="56">
        <v>100</v>
      </c>
      <c r="R29" s="295"/>
    </row>
    <row r="30" spans="1:22" ht="25.5" customHeight="1" x14ac:dyDescent="0.2">
      <c r="A30" s="495"/>
      <c r="B30" s="493"/>
      <c r="C30" s="477"/>
      <c r="D30" s="479"/>
      <c r="E30" s="645"/>
      <c r="F30" s="482"/>
      <c r="G30" s="510"/>
      <c r="H30" s="395" t="s">
        <v>19</v>
      </c>
      <c r="I30" s="326">
        <v>4.8</v>
      </c>
      <c r="J30" s="352"/>
      <c r="K30" s="352"/>
      <c r="L30" s="352"/>
      <c r="M30" s="350" t="s">
        <v>46</v>
      </c>
      <c r="N30" s="58">
        <v>1</v>
      </c>
      <c r="O30" s="11">
        <v>1</v>
      </c>
      <c r="P30" s="58">
        <v>1</v>
      </c>
      <c r="Q30" s="59">
        <v>1</v>
      </c>
    </row>
    <row r="31" spans="1:22" ht="17.25" customHeight="1" x14ac:dyDescent="0.2">
      <c r="A31" s="495"/>
      <c r="B31" s="493"/>
      <c r="C31" s="477"/>
      <c r="D31" s="490" t="s">
        <v>51</v>
      </c>
      <c r="E31" s="643" t="s">
        <v>146</v>
      </c>
      <c r="F31" s="482"/>
      <c r="G31" s="510"/>
      <c r="H31" s="396" t="s">
        <v>19</v>
      </c>
      <c r="I31" s="325">
        <v>2.2999999999999998</v>
      </c>
      <c r="J31" s="351">
        <v>7.3</v>
      </c>
      <c r="K31" s="351">
        <v>7.3</v>
      </c>
      <c r="L31" s="2">
        <v>7.3</v>
      </c>
      <c r="M31" s="333" t="s">
        <v>55</v>
      </c>
      <c r="N31" s="259">
        <v>1</v>
      </c>
      <c r="O31" s="47">
        <v>1</v>
      </c>
      <c r="P31" s="47"/>
      <c r="Q31" s="121"/>
      <c r="R31" s="343"/>
    </row>
    <row r="32" spans="1:22" ht="13.5" customHeight="1" x14ac:dyDescent="0.2">
      <c r="A32" s="495"/>
      <c r="B32" s="493"/>
      <c r="C32" s="477"/>
      <c r="D32" s="576"/>
      <c r="E32" s="644"/>
      <c r="F32" s="482"/>
      <c r="G32" s="510"/>
      <c r="H32" s="397" t="s">
        <v>19</v>
      </c>
      <c r="I32" s="164"/>
      <c r="J32" s="164">
        <v>25.6</v>
      </c>
      <c r="K32" s="164"/>
      <c r="L32" s="164"/>
      <c r="M32" s="334" t="s">
        <v>100</v>
      </c>
      <c r="N32" s="254"/>
      <c r="O32" s="255">
        <v>500</v>
      </c>
      <c r="P32" s="255"/>
      <c r="Q32" s="256"/>
      <c r="R32" s="343"/>
    </row>
    <row r="33" spans="1:18" ht="27" customHeight="1" x14ac:dyDescent="0.2">
      <c r="A33" s="495"/>
      <c r="B33" s="493"/>
      <c r="C33" s="477"/>
      <c r="D33" s="576"/>
      <c r="E33" s="644"/>
      <c r="F33" s="482"/>
      <c r="G33" s="510"/>
      <c r="H33" s="394"/>
      <c r="I33" s="2"/>
      <c r="J33" s="2"/>
      <c r="K33" s="2"/>
      <c r="L33" s="2"/>
      <c r="M33" s="335" t="s">
        <v>101</v>
      </c>
      <c r="N33" s="257"/>
      <c r="O33" s="257">
        <v>26</v>
      </c>
      <c r="P33" s="257"/>
      <c r="Q33" s="258"/>
      <c r="R33" s="343"/>
    </row>
    <row r="34" spans="1:18" ht="19.5" customHeight="1" x14ac:dyDescent="0.2">
      <c r="A34" s="495"/>
      <c r="B34" s="493"/>
      <c r="C34" s="477"/>
      <c r="D34" s="491"/>
      <c r="E34" s="363"/>
      <c r="F34" s="482"/>
      <c r="G34" s="510"/>
      <c r="H34" s="395"/>
      <c r="I34" s="326"/>
      <c r="J34" s="352"/>
      <c r="K34" s="352"/>
      <c r="L34" s="352"/>
      <c r="M34" s="336" t="s">
        <v>99</v>
      </c>
      <c r="N34" s="18">
        <v>5</v>
      </c>
      <c r="O34" s="122"/>
      <c r="P34" s="122">
        <v>1</v>
      </c>
      <c r="Q34" s="123">
        <v>1</v>
      </c>
      <c r="R34" s="295"/>
    </row>
    <row r="35" spans="1:18" ht="18" customHeight="1" x14ac:dyDescent="0.2">
      <c r="A35" s="495"/>
      <c r="B35" s="493"/>
      <c r="C35" s="477"/>
      <c r="D35" s="478" t="s">
        <v>57</v>
      </c>
      <c r="E35" s="480" t="s">
        <v>132</v>
      </c>
      <c r="F35" s="482"/>
      <c r="G35" s="510"/>
      <c r="H35" s="396" t="s">
        <v>19</v>
      </c>
      <c r="I35" s="325">
        <v>2</v>
      </c>
      <c r="J35" s="351">
        <v>2.5</v>
      </c>
      <c r="K35" s="351">
        <v>5</v>
      </c>
      <c r="L35" s="351">
        <v>5</v>
      </c>
      <c r="M35" s="337" t="s">
        <v>102</v>
      </c>
      <c r="N35" s="17">
        <v>2</v>
      </c>
      <c r="O35" s="46">
        <v>1</v>
      </c>
      <c r="P35" s="46">
        <v>2</v>
      </c>
      <c r="Q35" s="56">
        <v>2</v>
      </c>
      <c r="R35" s="295"/>
    </row>
    <row r="36" spans="1:18" ht="8.25" customHeight="1" x14ac:dyDescent="0.2">
      <c r="A36" s="495"/>
      <c r="B36" s="493"/>
      <c r="C36" s="477"/>
      <c r="D36" s="479"/>
      <c r="E36" s="481"/>
      <c r="F36" s="482"/>
      <c r="G36" s="510"/>
      <c r="H36" s="395"/>
      <c r="I36" s="326"/>
      <c r="J36" s="352"/>
      <c r="K36" s="352"/>
      <c r="L36" s="352"/>
      <c r="M36" s="338"/>
      <c r="N36" s="57"/>
      <c r="O36" s="58"/>
      <c r="P36" s="58"/>
      <c r="Q36" s="59"/>
    </row>
    <row r="37" spans="1:18" ht="16.5" customHeight="1" x14ac:dyDescent="0.2">
      <c r="A37" s="495"/>
      <c r="B37" s="493"/>
      <c r="C37" s="477"/>
      <c r="D37" s="478" t="s">
        <v>112</v>
      </c>
      <c r="E37" s="480" t="s">
        <v>109</v>
      </c>
      <c r="F37" s="482"/>
      <c r="G37" s="510"/>
      <c r="H37" s="396" t="s">
        <v>50</v>
      </c>
      <c r="I37" s="325">
        <v>2</v>
      </c>
      <c r="J37" s="351"/>
      <c r="K37" s="351"/>
      <c r="L37" s="351"/>
      <c r="M37" s="635" t="s">
        <v>103</v>
      </c>
      <c r="N37" s="17">
        <v>1</v>
      </c>
      <c r="O37" s="46"/>
      <c r="P37" s="46">
        <v>2</v>
      </c>
      <c r="Q37" s="56"/>
      <c r="R37" s="295"/>
    </row>
    <row r="38" spans="1:18" ht="16.5" customHeight="1" x14ac:dyDescent="0.2">
      <c r="A38" s="495"/>
      <c r="B38" s="493"/>
      <c r="C38" s="477"/>
      <c r="D38" s="479"/>
      <c r="E38" s="481"/>
      <c r="F38" s="482"/>
      <c r="G38" s="510"/>
      <c r="H38" s="395" t="s">
        <v>19</v>
      </c>
      <c r="I38" s="326"/>
      <c r="J38" s="352">
        <v>0</v>
      </c>
      <c r="K38" s="352">
        <v>11.9</v>
      </c>
      <c r="L38" s="352">
        <v>5.9</v>
      </c>
      <c r="M38" s="594"/>
      <c r="N38" s="57"/>
      <c r="O38" s="58"/>
      <c r="P38" s="58"/>
      <c r="Q38" s="59"/>
    </row>
    <row r="39" spans="1:18" ht="26.25" customHeight="1" x14ac:dyDescent="0.2">
      <c r="A39" s="379"/>
      <c r="B39" s="378"/>
      <c r="C39" s="108"/>
      <c r="D39" s="375"/>
      <c r="E39" s="675" t="s">
        <v>96</v>
      </c>
      <c r="F39" s="424"/>
      <c r="G39" s="430"/>
      <c r="H39" s="398" t="s">
        <v>50</v>
      </c>
      <c r="I39" s="73">
        <v>8.5</v>
      </c>
      <c r="J39" s="73"/>
      <c r="K39" s="73"/>
      <c r="L39" s="73"/>
      <c r="M39" s="339" t="s">
        <v>83</v>
      </c>
      <c r="N39" s="77">
        <v>1</v>
      </c>
      <c r="O39" s="77"/>
      <c r="P39" s="77"/>
      <c r="Q39" s="116"/>
      <c r="R39" s="83"/>
    </row>
    <row r="40" spans="1:18" ht="51" customHeight="1" x14ac:dyDescent="0.2">
      <c r="A40" s="379"/>
      <c r="B40" s="378"/>
      <c r="C40" s="108"/>
      <c r="D40" s="376"/>
      <c r="E40" s="676"/>
      <c r="F40" s="425"/>
      <c r="G40" s="430"/>
      <c r="H40" s="399" t="s">
        <v>19</v>
      </c>
      <c r="I40" s="74"/>
      <c r="J40" s="74"/>
      <c r="K40" s="74"/>
      <c r="L40" s="74"/>
      <c r="M40" s="340"/>
      <c r="N40" s="75"/>
      <c r="O40" s="36"/>
      <c r="P40" s="75"/>
      <c r="Q40" s="118"/>
      <c r="R40" s="83"/>
    </row>
    <row r="41" spans="1:18" s="14" customFormat="1" ht="24.75" customHeight="1" x14ac:dyDescent="0.2">
      <c r="A41" s="370"/>
      <c r="B41" s="371"/>
      <c r="C41" s="243"/>
      <c r="D41" s="518"/>
      <c r="E41" s="500" t="s">
        <v>86</v>
      </c>
      <c r="F41" s="521"/>
      <c r="G41" s="431"/>
      <c r="H41" s="400" t="s">
        <v>19</v>
      </c>
      <c r="I41" s="244">
        <v>3</v>
      </c>
      <c r="J41" s="244"/>
      <c r="K41" s="244"/>
      <c r="L41" s="244"/>
      <c r="M41" s="652" t="s">
        <v>91</v>
      </c>
      <c r="N41" s="669">
        <v>1</v>
      </c>
      <c r="O41" s="667"/>
      <c r="P41" s="681"/>
      <c r="Q41" s="683"/>
      <c r="R41" s="40"/>
    </row>
    <row r="42" spans="1:18" s="14" customFormat="1" ht="27" customHeight="1" x14ac:dyDescent="0.2">
      <c r="A42" s="370"/>
      <c r="B42" s="371"/>
      <c r="C42" s="243"/>
      <c r="D42" s="519"/>
      <c r="E42" s="520"/>
      <c r="F42" s="521"/>
      <c r="G42" s="432"/>
      <c r="H42" s="401"/>
      <c r="I42" s="53"/>
      <c r="J42" s="245"/>
      <c r="K42" s="245"/>
      <c r="L42" s="245"/>
      <c r="M42" s="685"/>
      <c r="N42" s="670"/>
      <c r="O42" s="668"/>
      <c r="P42" s="682"/>
      <c r="Q42" s="684"/>
      <c r="R42" s="40"/>
    </row>
    <row r="43" spans="1:18" ht="24.75" customHeight="1" x14ac:dyDescent="0.2">
      <c r="A43" s="379"/>
      <c r="B43" s="378"/>
      <c r="C43" s="372"/>
      <c r="D43" s="478"/>
      <c r="E43" s="500" t="s">
        <v>95</v>
      </c>
      <c r="F43" s="651"/>
      <c r="G43" s="430"/>
      <c r="H43" s="402" t="s">
        <v>50</v>
      </c>
      <c r="I43" s="73">
        <v>6.6</v>
      </c>
      <c r="J43" s="247"/>
      <c r="K43" s="247"/>
      <c r="L43" s="247"/>
      <c r="M43" s="652" t="s">
        <v>30</v>
      </c>
      <c r="N43" s="667">
        <v>1</v>
      </c>
      <c r="O43" s="669"/>
      <c r="P43" s="671"/>
      <c r="Q43" s="673"/>
      <c r="R43" s="119"/>
    </row>
    <row r="44" spans="1:18" ht="27" customHeight="1" x14ac:dyDescent="0.2">
      <c r="A44" s="379"/>
      <c r="B44" s="378"/>
      <c r="C44" s="372"/>
      <c r="D44" s="479"/>
      <c r="E44" s="501"/>
      <c r="F44" s="651"/>
      <c r="G44" s="432"/>
      <c r="H44" s="418"/>
      <c r="I44" s="419"/>
      <c r="J44" s="419"/>
      <c r="K44" s="419"/>
      <c r="L44" s="419"/>
      <c r="M44" s="653"/>
      <c r="N44" s="668"/>
      <c r="O44" s="670"/>
      <c r="P44" s="672"/>
      <c r="Q44" s="674"/>
      <c r="R44" s="119"/>
    </row>
    <row r="45" spans="1:18" ht="23.25" customHeight="1" x14ac:dyDescent="0.2">
      <c r="A45" s="495"/>
      <c r="B45" s="493"/>
      <c r="C45" s="477"/>
      <c r="D45" s="478"/>
      <c r="E45" s="500" t="s">
        <v>77</v>
      </c>
      <c r="F45" s="522"/>
      <c r="G45" s="502"/>
      <c r="H45" s="398" t="s">
        <v>19</v>
      </c>
      <c r="I45" s="73"/>
      <c r="J45" s="73"/>
      <c r="K45" s="73"/>
      <c r="L45" s="73"/>
      <c r="M45" s="384" t="s">
        <v>30</v>
      </c>
      <c r="N45" s="77">
        <v>1</v>
      </c>
      <c r="O45" s="248"/>
      <c r="P45" s="46"/>
      <c r="Q45" s="56"/>
      <c r="R45" s="119"/>
    </row>
    <row r="46" spans="1:18" ht="29.25" customHeight="1" x14ac:dyDescent="0.2">
      <c r="A46" s="495"/>
      <c r="B46" s="493"/>
      <c r="C46" s="477"/>
      <c r="D46" s="479"/>
      <c r="E46" s="520"/>
      <c r="F46" s="523"/>
      <c r="G46" s="503"/>
      <c r="H46" s="403" t="s">
        <v>50</v>
      </c>
      <c r="I46" s="74">
        <v>10.7</v>
      </c>
      <c r="J46" s="74"/>
      <c r="K46" s="74"/>
      <c r="L46" s="74"/>
      <c r="M46" s="420"/>
      <c r="N46" s="75"/>
      <c r="O46" s="36"/>
      <c r="P46" s="58"/>
      <c r="Q46" s="59"/>
      <c r="R46" s="295"/>
    </row>
    <row r="47" spans="1:18" ht="17.25" customHeight="1" thickBot="1" x14ac:dyDescent="0.25">
      <c r="A47" s="124"/>
      <c r="B47" s="87"/>
      <c r="C47" s="125"/>
      <c r="D47" s="126"/>
      <c r="E47" s="33"/>
      <c r="F47" s="413"/>
      <c r="G47" s="128"/>
      <c r="H47" s="342" t="s">
        <v>5</v>
      </c>
      <c r="I47" s="130">
        <f>SUM(I14:I46)</f>
        <v>186.6</v>
      </c>
      <c r="J47" s="130">
        <f>SUM(J14:J46)</f>
        <v>140.6</v>
      </c>
      <c r="K47" s="130">
        <f>SUM(K14:K46)</f>
        <v>197.2</v>
      </c>
      <c r="L47" s="130">
        <f>SUM(L14:L46)</f>
        <v>230.7</v>
      </c>
      <c r="M47" s="341"/>
      <c r="N47" s="132"/>
      <c r="O47" s="132"/>
      <c r="P47" s="132"/>
      <c r="Q47" s="290"/>
      <c r="R47" s="295"/>
    </row>
    <row r="48" spans="1:18" ht="16.5" customHeight="1" x14ac:dyDescent="0.2">
      <c r="A48" s="506" t="s">
        <v>4</v>
      </c>
      <c r="B48" s="492" t="s">
        <v>4</v>
      </c>
      <c r="C48" s="494" t="s">
        <v>6</v>
      </c>
      <c r="D48" s="133"/>
      <c r="E48" s="404" t="s">
        <v>53</v>
      </c>
      <c r="F48" s="411"/>
      <c r="G48" s="439"/>
      <c r="H48" s="134"/>
      <c r="I48" s="135"/>
      <c r="J48" s="135"/>
      <c r="K48" s="135"/>
      <c r="L48" s="136"/>
      <c r="M48" s="137"/>
      <c r="N48" s="138"/>
      <c r="O48" s="139"/>
      <c r="P48" s="140"/>
      <c r="Q48" s="141"/>
      <c r="R48" s="142"/>
    </row>
    <row r="49" spans="1:20" ht="19.5" customHeight="1" x14ac:dyDescent="0.2">
      <c r="A49" s="495"/>
      <c r="B49" s="493"/>
      <c r="C49" s="477"/>
      <c r="D49" s="110" t="s">
        <v>4</v>
      </c>
      <c r="E49" s="595" t="s">
        <v>66</v>
      </c>
      <c r="F49" s="654" t="s">
        <v>43</v>
      </c>
      <c r="G49" s="656" t="s">
        <v>159</v>
      </c>
      <c r="H49" s="143" t="s">
        <v>19</v>
      </c>
      <c r="I49" s="2">
        <v>55</v>
      </c>
      <c r="J49" s="2">
        <v>32.299999999999997</v>
      </c>
      <c r="K49" s="2">
        <v>83.6</v>
      </c>
      <c r="L49" s="4">
        <v>48</v>
      </c>
      <c r="M49" s="3" t="s">
        <v>31</v>
      </c>
      <c r="N49" s="6">
        <v>80</v>
      </c>
      <c r="O49" s="15">
        <v>80</v>
      </c>
      <c r="P49" s="49">
        <v>80</v>
      </c>
      <c r="Q49" s="32">
        <v>80</v>
      </c>
      <c r="R49" s="142"/>
    </row>
    <row r="50" spans="1:20" ht="22.5" customHeight="1" x14ac:dyDescent="0.2">
      <c r="A50" s="495"/>
      <c r="B50" s="493"/>
      <c r="C50" s="477"/>
      <c r="D50" s="374"/>
      <c r="E50" s="596"/>
      <c r="F50" s="655"/>
      <c r="G50" s="657"/>
      <c r="H50" s="144" t="s">
        <v>50</v>
      </c>
      <c r="I50" s="382">
        <v>10</v>
      </c>
      <c r="J50" s="382">
        <v>10</v>
      </c>
      <c r="K50" s="382"/>
      <c r="L50" s="28"/>
      <c r="M50" s="70"/>
      <c r="N50" s="7"/>
      <c r="O50" s="145"/>
      <c r="P50" s="71"/>
      <c r="Q50" s="72"/>
      <c r="R50" s="146"/>
    </row>
    <row r="51" spans="1:20" ht="13.5" customHeight="1" x14ac:dyDescent="0.2">
      <c r="A51" s="379"/>
      <c r="B51" s="378"/>
      <c r="C51" s="108"/>
      <c r="D51" s="373" t="s">
        <v>6</v>
      </c>
      <c r="E51" s="658" t="s">
        <v>78</v>
      </c>
      <c r="F51" s="412"/>
      <c r="G51" s="657"/>
      <c r="H51" s="147"/>
      <c r="I51" s="381"/>
      <c r="J51" s="381"/>
      <c r="K51" s="381"/>
      <c r="L51" s="45"/>
      <c r="M51" s="311"/>
      <c r="N51" s="148"/>
      <c r="O51" s="149"/>
      <c r="P51" s="150"/>
      <c r="Q51" s="151"/>
      <c r="R51" s="142"/>
    </row>
    <row r="52" spans="1:20" ht="24" customHeight="1" x14ac:dyDescent="0.2">
      <c r="A52" s="379"/>
      <c r="B52" s="378"/>
      <c r="C52" s="108"/>
      <c r="D52" s="110"/>
      <c r="E52" s="659"/>
      <c r="F52" s="412"/>
      <c r="G52" s="438"/>
      <c r="H52" s="152"/>
      <c r="I52" s="153"/>
      <c r="J52" s="153"/>
      <c r="K52" s="153"/>
      <c r="L52" s="154"/>
      <c r="M52" s="155"/>
      <c r="N52" s="156"/>
      <c r="O52" s="157"/>
      <c r="P52" s="158"/>
      <c r="Q52" s="159"/>
      <c r="R52" s="142"/>
    </row>
    <row r="53" spans="1:20" ht="104.25" customHeight="1" x14ac:dyDescent="0.2">
      <c r="A53" s="379"/>
      <c r="B53" s="378"/>
      <c r="C53" s="108"/>
      <c r="D53" s="110"/>
      <c r="E53" s="405" t="s">
        <v>94</v>
      </c>
      <c r="F53" s="412"/>
      <c r="G53" s="438"/>
      <c r="H53" s="160" t="s">
        <v>19</v>
      </c>
      <c r="I53" s="161">
        <v>15</v>
      </c>
      <c r="J53" s="153">
        <v>12.6</v>
      </c>
      <c r="K53" s="153">
        <v>14</v>
      </c>
      <c r="L53" s="154"/>
      <c r="M53" s="300" t="s">
        <v>33</v>
      </c>
      <c r="N53" s="301">
        <v>2</v>
      </c>
      <c r="O53" s="302">
        <v>2</v>
      </c>
      <c r="P53" s="303">
        <v>4</v>
      </c>
      <c r="Q53" s="304"/>
      <c r="R53" s="142"/>
    </row>
    <row r="54" spans="1:20" ht="23.25" customHeight="1" x14ac:dyDescent="0.2">
      <c r="A54" s="379"/>
      <c r="B54" s="378"/>
      <c r="C54" s="108"/>
      <c r="D54" s="110"/>
      <c r="E54" s="660" t="s">
        <v>76</v>
      </c>
      <c r="F54" s="412"/>
      <c r="G54" s="438"/>
      <c r="H54" s="383" t="s">
        <v>19</v>
      </c>
      <c r="I54" s="2"/>
      <c r="J54" s="2"/>
      <c r="K54" s="2"/>
      <c r="L54" s="4"/>
      <c r="M54" s="305" t="s">
        <v>82</v>
      </c>
      <c r="N54" s="6"/>
      <c r="O54" s="15"/>
      <c r="P54" s="49"/>
      <c r="Q54" s="32"/>
      <c r="R54" s="162"/>
    </row>
    <row r="55" spans="1:20" ht="18.75" customHeight="1" x14ac:dyDescent="0.2">
      <c r="A55" s="379"/>
      <c r="B55" s="378"/>
      <c r="C55" s="108"/>
      <c r="D55" s="110"/>
      <c r="E55" s="661"/>
      <c r="F55" s="412"/>
      <c r="G55" s="438"/>
      <c r="H55" s="262" t="s">
        <v>50</v>
      </c>
      <c r="I55" s="27"/>
      <c r="J55" s="2"/>
      <c r="K55" s="2"/>
      <c r="L55" s="4"/>
      <c r="M55" s="305"/>
      <c r="N55" s="265"/>
      <c r="O55" s="15"/>
      <c r="P55" s="49"/>
      <c r="Q55" s="32"/>
      <c r="R55" s="162"/>
    </row>
    <row r="56" spans="1:20" ht="14.25" customHeight="1" x14ac:dyDescent="0.2">
      <c r="A56" s="379"/>
      <c r="B56" s="378"/>
      <c r="C56" s="108"/>
      <c r="D56" s="110"/>
      <c r="E56" s="406" t="s">
        <v>165</v>
      </c>
      <c r="F56" s="412"/>
      <c r="G56" s="85"/>
      <c r="H56" s="163" t="s">
        <v>50</v>
      </c>
      <c r="I56" s="161">
        <v>105.8</v>
      </c>
      <c r="J56" s="161">
        <v>110</v>
      </c>
      <c r="K56" s="161"/>
      <c r="L56" s="167"/>
      <c r="M56" s="41"/>
      <c r="N56" s="264">
        <v>1</v>
      </c>
      <c r="O56" s="168">
        <v>1</v>
      </c>
      <c r="P56" s="169"/>
      <c r="Q56" s="170"/>
      <c r="R56" s="142"/>
    </row>
    <row r="57" spans="1:20" ht="12.75" customHeight="1" x14ac:dyDescent="0.2">
      <c r="A57" s="379"/>
      <c r="B57" s="378"/>
      <c r="C57" s="108"/>
      <c r="D57" s="110"/>
      <c r="E57" s="407" t="s">
        <v>92</v>
      </c>
      <c r="F57" s="412"/>
      <c r="G57" s="85"/>
      <c r="H57" s="163" t="s">
        <v>19</v>
      </c>
      <c r="I57" s="283">
        <v>25</v>
      </c>
      <c r="J57" s="164"/>
      <c r="K57" s="164"/>
      <c r="L57" s="165"/>
      <c r="M57" s="284"/>
      <c r="N57" s="306">
        <v>1</v>
      </c>
      <c r="O57" s="307">
        <v>1</v>
      </c>
      <c r="P57" s="308"/>
      <c r="Q57" s="309"/>
      <c r="R57" s="142"/>
    </row>
    <row r="58" spans="1:20" ht="12.75" customHeight="1" x14ac:dyDescent="0.2">
      <c r="A58" s="379"/>
      <c r="B58" s="378"/>
      <c r="C58" s="108"/>
      <c r="D58" s="110"/>
      <c r="E58" s="408"/>
      <c r="F58" s="412"/>
      <c r="G58" s="85"/>
      <c r="H58" s="282" t="s">
        <v>50</v>
      </c>
      <c r="I58" s="263"/>
      <c r="J58" s="153">
        <v>40</v>
      </c>
      <c r="K58" s="153"/>
      <c r="L58" s="154"/>
      <c r="M58" s="39"/>
      <c r="N58" s="310"/>
      <c r="O58" s="301"/>
      <c r="P58" s="303"/>
      <c r="Q58" s="304"/>
      <c r="R58" s="142"/>
    </row>
    <row r="59" spans="1:20" ht="14.25" customHeight="1" x14ac:dyDescent="0.2">
      <c r="A59" s="379"/>
      <c r="B59" s="378"/>
      <c r="C59" s="108"/>
      <c r="D59" s="110"/>
      <c r="E59" s="409" t="s">
        <v>144</v>
      </c>
      <c r="F59" s="412"/>
      <c r="G59" s="85"/>
      <c r="H59" s="160" t="s">
        <v>50</v>
      </c>
      <c r="I59" s="261">
        <f>23+18</f>
        <v>41</v>
      </c>
      <c r="J59" s="153">
        <v>20</v>
      </c>
      <c r="K59" s="2"/>
      <c r="L59" s="4"/>
      <c r="M59" s="39"/>
      <c r="N59" s="265">
        <v>1</v>
      </c>
      <c r="O59" s="6">
        <v>1</v>
      </c>
      <c r="P59" s="49"/>
      <c r="Q59" s="32"/>
      <c r="R59" s="142"/>
    </row>
    <row r="60" spans="1:20" ht="13.5" customHeight="1" x14ac:dyDescent="0.2">
      <c r="A60" s="379"/>
      <c r="B60" s="378"/>
      <c r="C60" s="108"/>
      <c r="D60" s="110"/>
      <c r="E60" s="410" t="s">
        <v>145</v>
      </c>
      <c r="F60" s="412"/>
      <c r="G60" s="467"/>
      <c r="H60" s="160" t="s">
        <v>50</v>
      </c>
      <c r="I60" s="261">
        <v>155</v>
      </c>
      <c r="J60" s="161">
        <v>197.6</v>
      </c>
      <c r="K60" s="161"/>
      <c r="L60" s="167"/>
      <c r="M60" s="166"/>
      <c r="N60" s="168">
        <v>1</v>
      </c>
      <c r="O60" s="168">
        <v>1</v>
      </c>
      <c r="P60" s="169"/>
      <c r="Q60" s="170"/>
      <c r="R60" s="293"/>
    </row>
    <row r="61" spans="1:20" ht="13.5" customHeight="1" x14ac:dyDescent="0.2">
      <c r="A61" s="379"/>
      <c r="B61" s="378"/>
      <c r="C61" s="108"/>
      <c r="D61" s="460"/>
      <c r="E61" s="646" t="s">
        <v>156</v>
      </c>
      <c r="F61" s="412"/>
      <c r="G61" s="467"/>
      <c r="H61" s="163" t="s">
        <v>88</v>
      </c>
      <c r="I61" s="356"/>
      <c r="J61" s="164">
        <v>25.1</v>
      </c>
      <c r="K61" s="164"/>
      <c r="L61" s="165"/>
      <c r="M61" s="648" t="s">
        <v>157</v>
      </c>
      <c r="N61" s="306"/>
      <c r="O61" s="307">
        <v>1</v>
      </c>
      <c r="P61" s="307">
        <v>3</v>
      </c>
      <c r="Q61" s="309"/>
      <c r="R61" s="293"/>
    </row>
    <row r="62" spans="1:20" ht="15.75" customHeight="1" x14ac:dyDescent="0.2">
      <c r="A62" s="379"/>
      <c r="B62" s="378"/>
      <c r="C62" s="108"/>
      <c r="D62" s="460"/>
      <c r="E62" s="647"/>
      <c r="F62" s="412"/>
      <c r="G62" s="467"/>
      <c r="H62" s="357" t="s">
        <v>113</v>
      </c>
      <c r="I62" s="358"/>
      <c r="J62" s="153"/>
      <c r="K62" s="153">
        <f>144-25</f>
        <v>119</v>
      </c>
      <c r="L62" s="154"/>
      <c r="M62" s="649"/>
      <c r="N62" s="310"/>
      <c r="O62" s="301"/>
      <c r="P62" s="303"/>
      <c r="Q62" s="304"/>
      <c r="R62" s="293"/>
    </row>
    <row r="63" spans="1:20" ht="14.25" customHeight="1" x14ac:dyDescent="0.2">
      <c r="A63" s="458"/>
      <c r="B63" s="459"/>
      <c r="C63" s="108"/>
      <c r="D63" s="464"/>
      <c r="E63" s="468" t="s">
        <v>111</v>
      </c>
      <c r="F63" s="475"/>
      <c r="G63" s="476"/>
      <c r="H63" s="451"/>
      <c r="I63" s="469"/>
      <c r="J63" s="452"/>
      <c r="K63" s="452"/>
      <c r="L63" s="453"/>
      <c r="M63" s="470"/>
      <c r="N63" s="471"/>
      <c r="O63" s="454"/>
      <c r="P63" s="454"/>
      <c r="Q63" s="455"/>
      <c r="R63" s="293"/>
    </row>
    <row r="64" spans="1:20" ht="26.25" customHeight="1" x14ac:dyDescent="0.25">
      <c r="A64" s="495"/>
      <c r="B64" s="493"/>
      <c r="C64" s="477"/>
      <c r="D64" s="460" t="s">
        <v>21</v>
      </c>
      <c r="E64" s="463" t="s">
        <v>59</v>
      </c>
      <c r="F64" s="482"/>
      <c r="G64" s="508"/>
      <c r="H64" s="30"/>
      <c r="I64" s="27"/>
      <c r="J64" s="2"/>
      <c r="K64" s="2"/>
      <c r="L64" s="4"/>
      <c r="M64" s="20"/>
      <c r="N64" s="296"/>
      <c r="O64" s="297"/>
      <c r="P64" s="298"/>
      <c r="Q64" s="299"/>
      <c r="R64" s="142"/>
      <c r="T64" s="1"/>
    </row>
    <row r="65" spans="1:18" ht="40.5" customHeight="1" x14ac:dyDescent="0.2">
      <c r="A65" s="495"/>
      <c r="B65" s="493"/>
      <c r="C65" s="477"/>
      <c r="D65" s="460"/>
      <c r="E65" s="409" t="s">
        <v>164</v>
      </c>
      <c r="F65" s="482"/>
      <c r="G65" s="508"/>
      <c r="H65" s="266" t="s">
        <v>19</v>
      </c>
      <c r="I65" s="161"/>
      <c r="J65" s="161">
        <v>15</v>
      </c>
      <c r="K65" s="161"/>
      <c r="L65" s="167"/>
      <c r="M65" s="267" t="s">
        <v>48</v>
      </c>
      <c r="N65" s="268"/>
      <c r="O65" s="269" t="s">
        <v>133</v>
      </c>
      <c r="P65" s="270"/>
      <c r="Q65" s="271"/>
      <c r="R65" s="293"/>
    </row>
    <row r="66" spans="1:18" ht="27" customHeight="1" x14ac:dyDescent="0.2">
      <c r="A66" s="495"/>
      <c r="B66" s="493"/>
      <c r="C66" s="477"/>
      <c r="D66" s="464"/>
      <c r="E66" s="462" t="s">
        <v>105</v>
      </c>
      <c r="F66" s="507"/>
      <c r="G66" s="509"/>
      <c r="H66" s="260" t="s">
        <v>19</v>
      </c>
      <c r="I66" s="461"/>
      <c r="J66" s="461"/>
      <c r="K66" s="461">
        <v>100</v>
      </c>
      <c r="L66" s="28"/>
      <c r="M66" s="9" t="s">
        <v>48</v>
      </c>
      <c r="N66" s="171"/>
      <c r="O66" s="172"/>
      <c r="P66" s="173" t="s">
        <v>45</v>
      </c>
      <c r="Q66" s="353"/>
      <c r="R66" s="142"/>
    </row>
    <row r="67" spans="1:18" ht="17.25" customHeight="1" thickBot="1" x14ac:dyDescent="0.25">
      <c r="A67" s="124"/>
      <c r="B67" s="87"/>
      <c r="C67" s="125"/>
      <c r="D67" s="126"/>
      <c r="E67" s="33"/>
      <c r="F67" s="413"/>
      <c r="G67" s="128"/>
      <c r="H67" s="129" t="s">
        <v>5</v>
      </c>
      <c r="I67" s="130">
        <f>SUM(I49:I66)</f>
        <v>406.8</v>
      </c>
      <c r="J67" s="130">
        <f>SUM(J49:J66)</f>
        <v>462.6</v>
      </c>
      <c r="K67" s="130">
        <f>SUM(K49:K66)</f>
        <v>316.60000000000002</v>
      </c>
      <c r="L67" s="130">
        <f>SUM(L49:L66)</f>
        <v>48</v>
      </c>
      <c r="M67" s="131"/>
      <c r="N67" s="132"/>
      <c r="O67" s="132"/>
      <c r="P67" s="174"/>
      <c r="Q67" s="281"/>
      <c r="R67" s="295"/>
    </row>
    <row r="68" spans="1:18" ht="13.5" thickBot="1" x14ac:dyDescent="0.25">
      <c r="A68" s="124" t="s">
        <v>4</v>
      </c>
      <c r="B68" s="175" t="s">
        <v>4</v>
      </c>
      <c r="C68" s="650" t="s">
        <v>7</v>
      </c>
      <c r="D68" s="650"/>
      <c r="E68" s="650"/>
      <c r="F68" s="650"/>
      <c r="G68" s="650"/>
      <c r="H68" s="650"/>
      <c r="I68" s="176">
        <f>I67+I47</f>
        <v>593.4</v>
      </c>
      <c r="J68" s="176">
        <f>J67+J47</f>
        <v>603.20000000000005</v>
      </c>
      <c r="K68" s="176">
        <f>K67+K47</f>
        <v>513.79999999999995</v>
      </c>
      <c r="L68" s="176">
        <f>L67+L47</f>
        <v>278.7</v>
      </c>
      <c r="M68" s="539"/>
      <c r="N68" s="540"/>
      <c r="O68" s="540"/>
      <c r="P68" s="540"/>
      <c r="Q68" s="541"/>
    </row>
    <row r="69" spans="1:18" ht="17.25" customHeight="1" thickBot="1" x14ac:dyDescent="0.25">
      <c r="A69" s="88" t="s">
        <v>4</v>
      </c>
      <c r="B69" s="177" t="s">
        <v>6</v>
      </c>
      <c r="C69" s="662" t="s">
        <v>32</v>
      </c>
      <c r="D69" s="663"/>
      <c r="E69" s="663"/>
      <c r="F69" s="663"/>
      <c r="G69" s="663"/>
      <c r="H69" s="663"/>
      <c r="I69" s="663"/>
      <c r="J69" s="663"/>
      <c r="K69" s="663"/>
      <c r="L69" s="663"/>
      <c r="M69" s="663"/>
      <c r="N69" s="663"/>
      <c r="O69" s="663"/>
      <c r="P69" s="663"/>
      <c r="Q69" s="664"/>
    </row>
    <row r="70" spans="1:18" ht="25.5" customHeight="1" x14ac:dyDescent="0.2">
      <c r="A70" s="380" t="s">
        <v>4</v>
      </c>
      <c r="B70" s="377" t="s">
        <v>6</v>
      </c>
      <c r="C70" s="178" t="s">
        <v>4</v>
      </c>
      <c r="D70" s="179"/>
      <c r="E70" s="180" t="s">
        <v>47</v>
      </c>
      <c r="F70" s="433"/>
      <c r="G70" s="436"/>
      <c r="H70" s="181"/>
      <c r="I70" s="182"/>
      <c r="J70" s="182"/>
      <c r="K70" s="182"/>
      <c r="L70" s="183"/>
      <c r="M70" s="184"/>
      <c r="N70" s="185"/>
      <c r="O70" s="186"/>
      <c r="P70" s="187"/>
      <c r="Q70" s="188"/>
    </row>
    <row r="71" spans="1:18" ht="27" customHeight="1" x14ac:dyDescent="0.2">
      <c r="A71" s="495"/>
      <c r="B71" s="493"/>
      <c r="C71" s="477"/>
      <c r="D71" s="478" t="s">
        <v>4</v>
      </c>
      <c r="E71" s="665" t="s">
        <v>34</v>
      </c>
      <c r="F71" s="482" t="s">
        <v>44</v>
      </c>
      <c r="G71" s="510" t="s">
        <v>160</v>
      </c>
      <c r="H71" s="189" t="s">
        <v>19</v>
      </c>
      <c r="I71" s="26">
        <v>34</v>
      </c>
      <c r="J71" s="26">
        <v>34</v>
      </c>
      <c r="K71" s="26">
        <v>34</v>
      </c>
      <c r="L71" s="45">
        <v>34</v>
      </c>
      <c r="M71" s="190" t="s">
        <v>63</v>
      </c>
      <c r="N71" s="191">
        <v>80</v>
      </c>
      <c r="O71" s="37">
        <v>80</v>
      </c>
      <c r="P71" s="44">
        <v>80</v>
      </c>
      <c r="Q71" s="35">
        <v>80</v>
      </c>
      <c r="R71" s="142"/>
    </row>
    <row r="72" spans="1:18" ht="21" customHeight="1" x14ac:dyDescent="0.2">
      <c r="A72" s="495"/>
      <c r="B72" s="493"/>
      <c r="C72" s="477"/>
      <c r="D72" s="479"/>
      <c r="E72" s="666"/>
      <c r="F72" s="482"/>
      <c r="G72" s="510"/>
      <c r="H72" s="227"/>
      <c r="I72" s="29"/>
      <c r="J72" s="29"/>
      <c r="K72" s="29"/>
      <c r="L72" s="28"/>
      <c r="M72" s="9" t="s">
        <v>35</v>
      </c>
      <c r="N72" s="7">
        <v>5</v>
      </c>
      <c r="O72" s="145">
        <v>5</v>
      </c>
      <c r="P72" s="71">
        <v>5</v>
      </c>
      <c r="Q72" s="72">
        <v>5</v>
      </c>
      <c r="R72" s="142"/>
    </row>
    <row r="73" spans="1:18" ht="65.25" customHeight="1" x14ac:dyDescent="0.2">
      <c r="A73" s="379"/>
      <c r="B73" s="378"/>
      <c r="C73" s="372"/>
      <c r="D73" s="374" t="s">
        <v>6</v>
      </c>
      <c r="E73" s="51" t="s">
        <v>62</v>
      </c>
      <c r="F73" s="434"/>
      <c r="G73" s="428"/>
      <c r="H73" s="192" t="s">
        <v>19</v>
      </c>
      <c r="I73" s="29">
        <v>8</v>
      </c>
      <c r="J73" s="29">
        <v>8.5</v>
      </c>
      <c r="K73" s="29">
        <v>8</v>
      </c>
      <c r="L73" s="28">
        <v>8</v>
      </c>
      <c r="M73" s="9" t="s">
        <v>65</v>
      </c>
      <c r="N73" s="7">
        <v>2</v>
      </c>
      <c r="O73" s="145">
        <v>2</v>
      </c>
      <c r="P73" s="71">
        <v>2</v>
      </c>
      <c r="Q73" s="72">
        <v>2</v>
      </c>
      <c r="R73" s="142"/>
    </row>
    <row r="74" spans="1:18" ht="30.75" customHeight="1" x14ac:dyDescent="0.2">
      <c r="A74" s="379"/>
      <c r="B74" s="378"/>
      <c r="C74" s="113"/>
      <c r="D74" s="193" t="s">
        <v>21</v>
      </c>
      <c r="E74" s="194" t="s">
        <v>68</v>
      </c>
      <c r="F74" s="434"/>
      <c r="G74" s="428"/>
      <c r="H74" s="192" t="s">
        <v>19</v>
      </c>
      <c r="I74" s="29">
        <v>29</v>
      </c>
      <c r="J74" s="29"/>
      <c r="K74" s="29">
        <v>30</v>
      </c>
      <c r="L74" s="28">
        <v>30</v>
      </c>
      <c r="M74" s="34" t="s">
        <v>114</v>
      </c>
      <c r="N74" s="8">
        <v>100</v>
      </c>
      <c r="O74" s="195"/>
      <c r="P74" s="38">
        <v>100</v>
      </c>
      <c r="Q74" s="196">
        <v>100</v>
      </c>
      <c r="R74" s="142"/>
    </row>
    <row r="75" spans="1:18" ht="39.75" customHeight="1" x14ac:dyDescent="0.2">
      <c r="A75" s="379"/>
      <c r="B75" s="378"/>
      <c r="C75" s="113"/>
      <c r="D75" s="193" t="s">
        <v>22</v>
      </c>
      <c r="E75" s="194" t="s">
        <v>134</v>
      </c>
      <c r="F75" s="435"/>
      <c r="G75" s="437"/>
      <c r="H75" s="192" t="s">
        <v>19</v>
      </c>
      <c r="I75" s="29"/>
      <c r="J75" s="29"/>
      <c r="K75" s="29">
        <v>50</v>
      </c>
      <c r="L75" s="29">
        <v>65</v>
      </c>
      <c r="M75" s="34" t="s">
        <v>135</v>
      </c>
      <c r="N75" s="8"/>
      <c r="O75" s="195"/>
      <c r="P75" s="38"/>
      <c r="Q75" s="196">
        <v>1</v>
      </c>
      <c r="R75" s="142"/>
    </row>
    <row r="76" spans="1:18" ht="17.25" customHeight="1" thickBot="1" x14ac:dyDescent="0.25">
      <c r="A76" s="124"/>
      <c r="B76" s="87"/>
      <c r="C76" s="125"/>
      <c r="D76" s="126"/>
      <c r="E76" s="33"/>
      <c r="F76" s="127"/>
      <c r="G76" s="128"/>
      <c r="H76" s="129" t="s">
        <v>5</v>
      </c>
      <c r="I76" s="130">
        <f>SUM(I71:I74)</f>
        <v>71</v>
      </c>
      <c r="J76" s="130">
        <f>SUM(J71:J75)</f>
        <v>42.5</v>
      </c>
      <c r="K76" s="130">
        <f>SUM(K71:K75)</f>
        <v>122</v>
      </c>
      <c r="L76" s="130">
        <f t="shared" ref="L76" si="0">SUM(L71:L75)</f>
        <v>137</v>
      </c>
      <c r="M76" s="131"/>
      <c r="N76" s="132"/>
      <c r="O76" s="132"/>
      <c r="P76" s="174"/>
      <c r="Q76" s="281"/>
      <c r="R76" s="295"/>
    </row>
    <row r="77" spans="1:18" ht="13.5" thickBot="1" x14ac:dyDescent="0.25">
      <c r="A77" s="197" t="s">
        <v>4</v>
      </c>
      <c r="B77" s="177" t="s">
        <v>6</v>
      </c>
      <c r="C77" s="650" t="s">
        <v>7</v>
      </c>
      <c r="D77" s="650"/>
      <c r="E77" s="650"/>
      <c r="F77" s="650"/>
      <c r="G77" s="650"/>
      <c r="H77" s="650"/>
      <c r="I77" s="198">
        <f>I76</f>
        <v>71</v>
      </c>
      <c r="J77" s="198">
        <f>J76</f>
        <v>42.5</v>
      </c>
      <c r="K77" s="198">
        <f t="shared" ref="K77:L77" si="1">K76</f>
        <v>122</v>
      </c>
      <c r="L77" s="198">
        <f t="shared" si="1"/>
        <v>137</v>
      </c>
      <c r="M77" s="539"/>
      <c r="N77" s="540"/>
      <c r="O77" s="540"/>
      <c r="P77" s="540"/>
      <c r="Q77" s="541"/>
    </row>
    <row r="78" spans="1:18" ht="17.25" customHeight="1" thickBot="1" x14ac:dyDescent="0.25">
      <c r="A78" s="88" t="s">
        <v>4</v>
      </c>
      <c r="B78" s="177" t="s">
        <v>21</v>
      </c>
      <c r="C78" s="542" t="s">
        <v>89</v>
      </c>
      <c r="D78" s="543"/>
      <c r="E78" s="543"/>
      <c r="F78" s="543"/>
      <c r="G78" s="543"/>
      <c r="H78" s="543"/>
      <c r="I78" s="543"/>
      <c r="J78" s="543"/>
      <c r="K78" s="543"/>
      <c r="L78" s="543"/>
      <c r="M78" s="543"/>
      <c r="N78" s="543"/>
      <c r="O78" s="543"/>
      <c r="P78" s="543"/>
      <c r="Q78" s="544"/>
    </row>
    <row r="79" spans="1:18" ht="28.5" customHeight="1" x14ac:dyDescent="0.2">
      <c r="A79" s="199" t="s">
        <v>4</v>
      </c>
      <c r="B79" s="200" t="s">
        <v>21</v>
      </c>
      <c r="C79" s="201" t="s">
        <v>4</v>
      </c>
      <c r="D79" s="202"/>
      <c r="E79" s="203" t="s">
        <v>49</v>
      </c>
      <c r="F79" s="359"/>
      <c r="G79" s="515" t="s">
        <v>161</v>
      </c>
      <c r="H79" s="204"/>
      <c r="I79" s="205"/>
      <c r="J79" s="205"/>
      <c r="K79" s="206"/>
      <c r="L79" s="205"/>
      <c r="M79" s="207"/>
      <c r="N79" s="208"/>
      <c r="O79" s="209"/>
      <c r="P79" s="210"/>
      <c r="Q79" s="211"/>
      <c r="R79" s="142"/>
    </row>
    <row r="80" spans="1:18" ht="31.5" customHeight="1" x14ac:dyDescent="0.2">
      <c r="A80" s="106"/>
      <c r="B80" s="107"/>
      <c r="C80" s="212"/>
      <c r="D80" s="213" t="s">
        <v>4</v>
      </c>
      <c r="E80" s="280" t="s">
        <v>36</v>
      </c>
      <c r="F80" s="360"/>
      <c r="G80" s="510"/>
      <c r="H80" s="214" t="s">
        <v>19</v>
      </c>
      <c r="I80" s="55">
        <v>6</v>
      </c>
      <c r="J80" s="55">
        <v>6</v>
      </c>
      <c r="K80" s="54">
        <v>6</v>
      </c>
      <c r="L80" s="55">
        <v>6</v>
      </c>
      <c r="M80" s="34" t="s">
        <v>39</v>
      </c>
      <c r="N80" s="8">
        <v>3</v>
      </c>
      <c r="O80" s="195">
        <v>3</v>
      </c>
      <c r="P80" s="38">
        <v>3</v>
      </c>
      <c r="Q80" s="196">
        <v>3</v>
      </c>
      <c r="R80" s="142"/>
    </row>
    <row r="81" spans="1:19" ht="41.25" customHeight="1" x14ac:dyDescent="0.2">
      <c r="A81" s="106"/>
      <c r="B81" s="107"/>
      <c r="C81" s="215"/>
      <c r="D81" s="213" t="s">
        <v>6</v>
      </c>
      <c r="E81" s="13" t="s">
        <v>151</v>
      </c>
      <c r="F81" s="361"/>
      <c r="G81" s="510"/>
      <c r="H81" s="62" t="s">
        <v>19</v>
      </c>
      <c r="I81" s="29">
        <v>2.5</v>
      </c>
      <c r="J81" s="29">
        <v>2.5</v>
      </c>
      <c r="K81" s="28">
        <v>2.5</v>
      </c>
      <c r="L81" s="29">
        <v>2.5</v>
      </c>
      <c r="M81" s="97" t="s">
        <v>106</v>
      </c>
      <c r="N81" s="64">
        <v>6</v>
      </c>
      <c r="O81" s="64">
        <v>6</v>
      </c>
      <c r="P81" s="64">
        <v>6</v>
      </c>
      <c r="Q81" s="65">
        <v>6</v>
      </c>
    </row>
    <row r="82" spans="1:19" ht="12.75" customHeight="1" x14ac:dyDescent="0.2">
      <c r="A82" s="106"/>
      <c r="B82" s="107"/>
      <c r="C82" s="212"/>
      <c r="D82" s="216" t="s">
        <v>21</v>
      </c>
      <c r="E82" s="84" t="s">
        <v>54</v>
      </c>
      <c r="F82" s="362"/>
      <c r="G82" s="510"/>
      <c r="H82" s="31"/>
      <c r="I82" s="2"/>
      <c r="J82" s="2"/>
      <c r="K82" s="4"/>
      <c r="L82" s="2"/>
      <c r="M82" s="20"/>
      <c r="N82" s="6"/>
      <c r="O82" s="15"/>
      <c r="P82" s="49"/>
      <c r="Q82" s="32"/>
      <c r="R82" s="142"/>
    </row>
    <row r="83" spans="1:19" ht="25.5" customHeight="1" x14ac:dyDescent="0.2">
      <c r="A83" s="106"/>
      <c r="B83" s="107"/>
      <c r="C83" s="215"/>
      <c r="D83" s="216"/>
      <c r="E83" s="84" t="s">
        <v>56</v>
      </c>
      <c r="F83" s="362"/>
      <c r="G83" s="510"/>
      <c r="H83" s="31" t="s">
        <v>19</v>
      </c>
      <c r="I83" s="2">
        <v>2</v>
      </c>
      <c r="J83" s="2">
        <v>2</v>
      </c>
      <c r="K83" s="4">
        <v>2</v>
      </c>
      <c r="L83" s="2">
        <v>2</v>
      </c>
      <c r="M83" s="20" t="s">
        <v>55</v>
      </c>
      <c r="N83" s="6">
        <v>1</v>
      </c>
      <c r="O83" s="15">
        <v>1</v>
      </c>
      <c r="P83" s="49">
        <v>1</v>
      </c>
      <c r="Q83" s="32">
        <v>1</v>
      </c>
      <c r="R83" s="142"/>
    </row>
    <row r="84" spans="1:19" ht="25.5" customHeight="1" x14ac:dyDescent="0.2">
      <c r="A84" s="106"/>
      <c r="B84" s="107"/>
      <c r="C84" s="215"/>
      <c r="D84" s="216"/>
      <c r="E84" s="84" t="s">
        <v>37</v>
      </c>
      <c r="F84" s="362"/>
      <c r="G84" s="510"/>
      <c r="H84" s="31" t="s">
        <v>19</v>
      </c>
      <c r="I84" s="2"/>
      <c r="J84" s="27">
        <v>10</v>
      </c>
      <c r="K84" s="42"/>
      <c r="L84" s="2">
        <v>10</v>
      </c>
      <c r="M84" s="20" t="s">
        <v>38</v>
      </c>
      <c r="N84" s="6"/>
      <c r="O84" s="15">
        <v>200</v>
      </c>
      <c r="P84" s="49"/>
      <c r="Q84" s="32">
        <v>200</v>
      </c>
      <c r="R84" s="142"/>
    </row>
    <row r="85" spans="1:19" ht="33" customHeight="1" x14ac:dyDescent="0.2">
      <c r="A85" s="106"/>
      <c r="B85" s="107"/>
      <c r="C85" s="215"/>
      <c r="D85" s="213" t="s">
        <v>22</v>
      </c>
      <c r="E85" s="52" t="s">
        <v>58</v>
      </c>
      <c r="F85" s="362"/>
      <c r="G85" s="510"/>
      <c r="H85" s="66" t="s">
        <v>19</v>
      </c>
      <c r="I85" s="55">
        <v>5</v>
      </c>
      <c r="J85" s="55">
        <v>5</v>
      </c>
      <c r="K85" s="54">
        <v>5</v>
      </c>
      <c r="L85" s="55">
        <v>5</v>
      </c>
      <c r="M85" s="34" t="s">
        <v>64</v>
      </c>
      <c r="N85" s="38">
        <v>1</v>
      </c>
      <c r="O85" s="38">
        <v>1</v>
      </c>
      <c r="P85" s="38">
        <v>1</v>
      </c>
      <c r="Q85" s="196">
        <v>1</v>
      </c>
      <c r="R85" s="142"/>
    </row>
    <row r="86" spans="1:19" ht="28.5" customHeight="1" x14ac:dyDescent="0.2">
      <c r="A86" s="106"/>
      <c r="B86" s="107"/>
      <c r="C86" s="215"/>
      <c r="D86" s="213" t="s">
        <v>23</v>
      </c>
      <c r="E86" s="13" t="s">
        <v>108</v>
      </c>
      <c r="F86" s="361"/>
      <c r="G86" s="510"/>
      <c r="H86" s="62" t="s">
        <v>19</v>
      </c>
      <c r="I86" s="63"/>
      <c r="J86" s="63">
        <v>10</v>
      </c>
      <c r="K86" s="67"/>
      <c r="L86" s="63"/>
      <c r="M86" s="60" t="s">
        <v>149</v>
      </c>
      <c r="N86" s="64"/>
      <c r="O86" s="64">
        <v>20</v>
      </c>
      <c r="P86" s="64"/>
      <c r="Q86" s="65"/>
      <c r="R86" s="142"/>
    </row>
    <row r="87" spans="1:19" ht="40.5" customHeight="1" x14ac:dyDescent="0.2">
      <c r="A87" s="250"/>
      <c r="B87" s="251"/>
      <c r="C87" s="215"/>
      <c r="D87" s="213" t="s">
        <v>24</v>
      </c>
      <c r="E87" s="13" t="s">
        <v>136</v>
      </c>
      <c r="F87" s="363"/>
      <c r="G87" s="510"/>
      <c r="H87" s="62" t="s">
        <v>19</v>
      </c>
      <c r="I87" s="63"/>
      <c r="J87" s="63"/>
      <c r="K87" s="67">
        <v>10</v>
      </c>
      <c r="L87" s="63"/>
      <c r="M87" s="60" t="s">
        <v>148</v>
      </c>
      <c r="N87" s="64"/>
      <c r="O87" s="64"/>
      <c r="P87" s="64">
        <v>1</v>
      </c>
      <c r="Q87" s="65"/>
      <c r="R87" s="142"/>
    </row>
    <row r="88" spans="1:19" ht="15.75" customHeight="1" x14ac:dyDescent="0.2">
      <c r="A88" s="250"/>
      <c r="B88" s="251"/>
      <c r="C88" s="215"/>
      <c r="D88" s="252"/>
      <c r="E88" s="517" t="s">
        <v>87</v>
      </c>
      <c r="F88" s="364"/>
      <c r="G88" s="510"/>
      <c r="H88" s="246" t="s">
        <v>19</v>
      </c>
      <c r="I88" s="73">
        <v>15</v>
      </c>
      <c r="J88" s="73"/>
      <c r="K88" s="73"/>
      <c r="L88" s="73"/>
      <c r="M88" s="272" t="s">
        <v>84</v>
      </c>
      <c r="N88" s="273">
        <v>1</v>
      </c>
      <c r="O88" s="274"/>
      <c r="P88" s="273"/>
      <c r="Q88" s="275"/>
      <c r="R88" s="142"/>
    </row>
    <row r="89" spans="1:19" ht="22.5" customHeight="1" x14ac:dyDescent="0.2">
      <c r="A89" s="250"/>
      <c r="B89" s="251"/>
      <c r="C89" s="215"/>
      <c r="D89" s="253"/>
      <c r="E89" s="499"/>
      <c r="F89" s="365"/>
      <c r="G89" s="516"/>
      <c r="H89" s="443" t="s">
        <v>88</v>
      </c>
      <c r="I89" s="74">
        <v>2.5</v>
      </c>
      <c r="J89" s="74"/>
      <c r="K89" s="74"/>
      <c r="L89" s="74"/>
      <c r="M89" s="276"/>
      <c r="N89" s="277"/>
      <c r="O89" s="278"/>
      <c r="P89" s="278"/>
      <c r="Q89" s="279"/>
      <c r="R89" s="142"/>
    </row>
    <row r="90" spans="1:19" ht="17.25" customHeight="1" thickBot="1" x14ac:dyDescent="0.25">
      <c r="A90" s="124"/>
      <c r="B90" s="87"/>
      <c r="C90" s="125"/>
      <c r="D90" s="126"/>
      <c r="E90" s="33"/>
      <c r="F90" s="127"/>
      <c r="G90" s="440"/>
      <c r="H90" s="441" t="s">
        <v>5</v>
      </c>
      <c r="I90" s="442">
        <f>SUM(I80:I89)</f>
        <v>33</v>
      </c>
      <c r="J90" s="442">
        <f>SUM(J80:J89)</f>
        <v>35.5</v>
      </c>
      <c r="K90" s="442">
        <f>SUM(K80:K89)</f>
        <v>25.5</v>
      </c>
      <c r="L90" s="130">
        <f>SUM(L80:L89)</f>
        <v>25.5</v>
      </c>
      <c r="M90" s="131"/>
      <c r="N90" s="132"/>
      <c r="O90" s="132"/>
      <c r="P90" s="132"/>
      <c r="Q90" s="281"/>
      <c r="R90" s="295"/>
    </row>
    <row r="91" spans="1:19" ht="15.75" customHeight="1" x14ac:dyDescent="0.2">
      <c r="A91" s="199" t="s">
        <v>4</v>
      </c>
      <c r="B91" s="200" t="s">
        <v>21</v>
      </c>
      <c r="C91" s="201" t="s">
        <v>6</v>
      </c>
      <c r="D91" s="217"/>
      <c r="E91" s="81" t="s">
        <v>75</v>
      </c>
      <c r="F91" s="444"/>
      <c r="G91" s="447"/>
      <c r="H91" s="30" t="s">
        <v>19</v>
      </c>
      <c r="I91" s="388"/>
      <c r="J91" s="389"/>
      <c r="K91" s="389"/>
      <c r="L91" s="389"/>
      <c r="M91" s="82"/>
      <c r="N91" s="68"/>
      <c r="O91" s="69"/>
      <c r="P91" s="68"/>
      <c r="Q91" s="226"/>
      <c r="R91" s="99"/>
      <c r="S91" s="117"/>
    </row>
    <row r="92" spans="1:19" ht="13.5" customHeight="1" x14ac:dyDescent="0.2">
      <c r="A92" s="218"/>
      <c r="B92" s="219"/>
      <c r="C92" s="212"/>
      <c r="D92" s="291"/>
      <c r="E92" s="292"/>
      <c r="F92" s="456"/>
      <c r="G92" s="428"/>
      <c r="H92" s="192" t="s">
        <v>88</v>
      </c>
      <c r="I92" s="323"/>
      <c r="J92" s="324"/>
      <c r="K92" s="324"/>
      <c r="L92" s="324"/>
      <c r="M92" s="78"/>
      <c r="N92" s="71"/>
      <c r="O92" s="7"/>
      <c r="P92" s="71"/>
      <c r="Q92" s="72"/>
      <c r="R92" s="289"/>
      <c r="S92" s="117"/>
    </row>
    <row r="93" spans="1:19" ht="38.25" customHeight="1" x14ac:dyDescent="0.2">
      <c r="A93" s="218"/>
      <c r="B93" s="219"/>
      <c r="C93" s="212"/>
      <c r="D93" s="490" t="s">
        <v>4</v>
      </c>
      <c r="E93" s="488" t="s">
        <v>73</v>
      </c>
      <c r="F93" s="445" t="s">
        <v>141</v>
      </c>
      <c r="G93" s="570" t="s">
        <v>162</v>
      </c>
      <c r="H93" s="679" t="s">
        <v>19</v>
      </c>
      <c r="I93" s="680">
        <f>100+23.7</f>
        <v>123.7</v>
      </c>
      <c r="J93" s="642">
        <v>200</v>
      </c>
      <c r="K93" s="642">
        <v>200</v>
      </c>
      <c r="L93" s="642">
        <v>300</v>
      </c>
      <c r="M93" s="316" t="s">
        <v>80</v>
      </c>
      <c r="N93" s="44">
        <v>3</v>
      </c>
      <c r="O93" s="191">
        <v>5</v>
      </c>
      <c r="P93" s="44">
        <v>5</v>
      </c>
      <c r="Q93" s="35">
        <v>6</v>
      </c>
      <c r="R93" s="293"/>
    </row>
    <row r="94" spans="1:19" ht="24" customHeight="1" x14ac:dyDescent="0.2">
      <c r="A94" s="218"/>
      <c r="B94" s="219"/>
      <c r="C94" s="212"/>
      <c r="D94" s="491"/>
      <c r="E94" s="489"/>
      <c r="F94" s="473" t="s">
        <v>152</v>
      </c>
      <c r="G94" s="570"/>
      <c r="H94" s="679"/>
      <c r="I94" s="680"/>
      <c r="J94" s="642"/>
      <c r="K94" s="642"/>
      <c r="L94" s="642"/>
      <c r="M94" s="78"/>
      <c r="N94" s="71"/>
      <c r="O94" s="7"/>
      <c r="P94" s="71"/>
      <c r="Q94" s="72"/>
      <c r="R94" s="293"/>
    </row>
    <row r="95" spans="1:19" ht="26.25" customHeight="1" x14ac:dyDescent="0.2">
      <c r="A95" s="285"/>
      <c r="B95" s="286"/>
      <c r="C95" s="212"/>
      <c r="D95" s="287" t="s">
        <v>6</v>
      </c>
      <c r="E95" s="514" t="s">
        <v>139</v>
      </c>
      <c r="F95" s="446" t="s">
        <v>140</v>
      </c>
      <c r="G95" s="570" t="s">
        <v>163</v>
      </c>
      <c r="H95" s="487" t="s">
        <v>88</v>
      </c>
      <c r="I95" s="574"/>
      <c r="J95" s="640">
        <v>20</v>
      </c>
      <c r="K95" s="640"/>
      <c r="L95" s="640"/>
      <c r="M95" s="313" t="s">
        <v>147</v>
      </c>
      <c r="N95" s="274">
        <v>1</v>
      </c>
      <c r="O95" s="191"/>
      <c r="P95" s="191"/>
      <c r="Q95" s="35"/>
      <c r="R95" s="142"/>
    </row>
    <row r="96" spans="1:19" ht="19.5" customHeight="1" x14ac:dyDescent="0.2">
      <c r="A96" s="218"/>
      <c r="B96" s="219"/>
      <c r="C96" s="212"/>
      <c r="D96" s="314"/>
      <c r="E96" s="514"/>
      <c r="F96" s="446" t="s">
        <v>152</v>
      </c>
      <c r="G96" s="570"/>
      <c r="H96" s="487"/>
      <c r="I96" s="575"/>
      <c r="J96" s="641"/>
      <c r="K96" s="641"/>
      <c r="L96" s="641"/>
      <c r="M96" s="321"/>
      <c r="N96" s="7"/>
      <c r="O96" s="322"/>
      <c r="P96" s="7"/>
      <c r="Q96" s="72"/>
      <c r="R96" s="142"/>
    </row>
    <row r="97" spans="1:20" ht="42.75" customHeight="1" x14ac:dyDescent="0.2">
      <c r="A97" s="319"/>
      <c r="B97" s="320"/>
      <c r="C97" s="215"/>
      <c r="D97" s="213" t="s">
        <v>21</v>
      </c>
      <c r="E97" s="13" t="s">
        <v>153</v>
      </c>
      <c r="F97" s="457" t="s">
        <v>152</v>
      </c>
      <c r="G97" s="570" t="s">
        <v>162</v>
      </c>
      <c r="H97" s="318" t="s">
        <v>19</v>
      </c>
      <c r="I97" s="61"/>
      <c r="J97" s="294"/>
      <c r="K97" s="312">
        <v>10</v>
      </c>
      <c r="L97" s="294">
        <v>10</v>
      </c>
      <c r="M97" s="34" t="s">
        <v>107</v>
      </c>
      <c r="N97" s="64"/>
      <c r="O97" s="79"/>
      <c r="P97" s="79"/>
      <c r="Q97" s="65">
        <v>1</v>
      </c>
      <c r="R97" s="293"/>
    </row>
    <row r="98" spans="1:20" ht="30" customHeight="1" x14ac:dyDescent="0.2">
      <c r="A98" s="218"/>
      <c r="B98" s="219"/>
      <c r="C98" s="212"/>
      <c r="D98" s="317" t="s">
        <v>22</v>
      </c>
      <c r="E98" s="465" t="s">
        <v>138</v>
      </c>
      <c r="F98" s="474" t="s">
        <v>69</v>
      </c>
      <c r="G98" s="570"/>
      <c r="H98" s="220" t="s">
        <v>19</v>
      </c>
      <c r="I98" s="43"/>
      <c r="J98" s="29"/>
      <c r="K98" s="29"/>
      <c r="L98" s="29">
        <v>25</v>
      </c>
      <c r="M98" s="78" t="s">
        <v>137</v>
      </c>
      <c r="N98" s="71">
        <v>3</v>
      </c>
      <c r="O98" s="71">
        <v>5</v>
      </c>
      <c r="P98" s="71">
        <v>5</v>
      </c>
      <c r="Q98" s="72">
        <v>1</v>
      </c>
      <c r="R98" s="142"/>
    </row>
    <row r="99" spans="1:20" ht="21" customHeight="1" x14ac:dyDescent="0.2">
      <c r="A99" s="106"/>
      <c r="B99" s="107"/>
      <c r="C99" s="212"/>
      <c r="D99" s="287"/>
      <c r="E99" s="498" t="s">
        <v>90</v>
      </c>
      <c r="F99" s="496" t="s">
        <v>69</v>
      </c>
      <c r="G99" s="502" t="s">
        <v>161</v>
      </c>
      <c r="H99" s="511" t="s">
        <v>88</v>
      </c>
      <c r="I99" s="76">
        <v>5.0999999999999996</v>
      </c>
      <c r="J99" s="73"/>
      <c r="K99" s="73"/>
      <c r="L99" s="73"/>
      <c r="M99" s="313" t="s">
        <v>70</v>
      </c>
      <c r="N99" s="274">
        <v>2</v>
      </c>
      <c r="O99" s="37"/>
      <c r="P99" s="44"/>
      <c r="Q99" s="35"/>
      <c r="R99" s="142"/>
    </row>
    <row r="100" spans="1:20" ht="13.5" customHeight="1" x14ac:dyDescent="0.2">
      <c r="A100" s="218"/>
      <c r="B100" s="219"/>
      <c r="C100" s="215"/>
      <c r="D100" s="288"/>
      <c r="E100" s="499"/>
      <c r="F100" s="497"/>
      <c r="G100" s="513"/>
      <c r="H100" s="512"/>
      <c r="I100" s="345"/>
      <c r="J100" s="327"/>
      <c r="K100" s="327"/>
      <c r="L100" s="327"/>
      <c r="M100" s="315"/>
      <c r="N100" s="7"/>
      <c r="O100" s="145"/>
      <c r="P100" s="71"/>
      <c r="Q100" s="72"/>
      <c r="R100" s="142"/>
    </row>
    <row r="101" spans="1:20" ht="17.25" customHeight="1" thickBot="1" x14ac:dyDescent="0.25">
      <c r="A101" s="86"/>
      <c r="B101" s="221"/>
      <c r="C101" s="222"/>
      <c r="D101" s="223"/>
      <c r="E101" s="224"/>
      <c r="F101" s="225"/>
      <c r="G101" s="128"/>
      <c r="H101" s="129" t="s">
        <v>5</v>
      </c>
      <c r="I101" s="130">
        <f>SUM(I93:I100)</f>
        <v>128.80000000000001</v>
      </c>
      <c r="J101" s="130">
        <f>SUM(J93:J100)</f>
        <v>220</v>
      </c>
      <c r="K101" s="130">
        <f>SUM(K93:K100)</f>
        <v>210</v>
      </c>
      <c r="L101" s="130">
        <f>SUM(L93:L100)</f>
        <v>335</v>
      </c>
      <c r="M101" s="131"/>
      <c r="N101" s="132"/>
      <c r="O101" s="132"/>
      <c r="P101" s="174"/>
      <c r="Q101" s="290"/>
    </row>
    <row r="102" spans="1:20" ht="14.25" customHeight="1" thickBot="1" x14ac:dyDescent="0.25">
      <c r="A102" s="86" t="s">
        <v>4</v>
      </c>
      <c r="B102" s="87" t="s">
        <v>21</v>
      </c>
      <c r="C102" s="563" t="s">
        <v>7</v>
      </c>
      <c r="D102" s="564"/>
      <c r="E102" s="564"/>
      <c r="F102" s="564"/>
      <c r="G102" s="564"/>
      <c r="H102" s="564"/>
      <c r="I102" s="176">
        <f>I101+I90</f>
        <v>161.80000000000001</v>
      </c>
      <c r="J102" s="176">
        <f>J101+J90</f>
        <v>255.5</v>
      </c>
      <c r="K102" s="176">
        <f>K101+K90</f>
        <v>235.5</v>
      </c>
      <c r="L102" s="176">
        <f>L101+L90</f>
        <v>360.5</v>
      </c>
      <c r="M102" s="545"/>
      <c r="N102" s="546"/>
      <c r="O102" s="546"/>
      <c r="P102" s="546"/>
      <c r="Q102" s="547"/>
    </row>
    <row r="103" spans="1:20" ht="14.25" customHeight="1" thickBot="1" x14ac:dyDescent="0.25">
      <c r="A103" s="88" t="s">
        <v>4</v>
      </c>
      <c r="B103" s="565" t="s">
        <v>8</v>
      </c>
      <c r="C103" s="566"/>
      <c r="D103" s="566"/>
      <c r="E103" s="566"/>
      <c r="F103" s="566"/>
      <c r="G103" s="566"/>
      <c r="H103" s="566"/>
      <c r="I103" s="229">
        <f>I102+I77+I68</f>
        <v>826.2</v>
      </c>
      <c r="J103" s="229">
        <f>J102+J77+J68</f>
        <v>901.2</v>
      </c>
      <c r="K103" s="229">
        <f>K102+K77+K68</f>
        <v>871.3</v>
      </c>
      <c r="L103" s="229">
        <f>L102+L77+L68</f>
        <v>776.2</v>
      </c>
      <c r="M103" s="548"/>
      <c r="N103" s="549"/>
      <c r="O103" s="549"/>
      <c r="P103" s="549"/>
      <c r="Q103" s="550"/>
    </row>
    <row r="104" spans="1:20" ht="14.25" customHeight="1" thickBot="1" x14ac:dyDescent="0.25">
      <c r="A104" s="89" t="s">
        <v>4</v>
      </c>
      <c r="B104" s="567" t="s">
        <v>110</v>
      </c>
      <c r="C104" s="568"/>
      <c r="D104" s="568"/>
      <c r="E104" s="568"/>
      <c r="F104" s="568"/>
      <c r="G104" s="568"/>
      <c r="H104" s="568"/>
      <c r="I104" s="230">
        <f>I103</f>
        <v>826.2</v>
      </c>
      <c r="J104" s="230">
        <f>J103</f>
        <v>901.2</v>
      </c>
      <c r="K104" s="230">
        <f t="shared" ref="K104:L104" si="2">K103</f>
        <v>871.3</v>
      </c>
      <c r="L104" s="230">
        <f t="shared" si="2"/>
        <v>776.2</v>
      </c>
      <c r="M104" s="551"/>
      <c r="N104" s="552"/>
      <c r="O104" s="552"/>
      <c r="P104" s="552"/>
      <c r="Q104" s="553"/>
    </row>
    <row r="105" spans="1:20" s="19" customFormat="1" ht="17.25" customHeight="1" x14ac:dyDescent="0.2">
      <c r="A105" s="504" t="s">
        <v>143</v>
      </c>
      <c r="B105" s="505"/>
      <c r="C105" s="505"/>
      <c r="D105" s="505"/>
      <c r="E105" s="505"/>
      <c r="F105" s="505"/>
      <c r="G105" s="505"/>
      <c r="H105" s="505"/>
      <c r="I105" s="505"/>
      <c r="J105" s="505"/>
      <c r="K105" s="505"/>
      <c r="L105" s="505"/>
      <c r="M105" s="48"/>
      <c r="N105" s="48"/>
      <c r="O105" s="48"/>
      <c r="P105" s="48"/>
      <c r="Q105" s="48"/>
      <c r="R105" s="48"/>
    </row>
    <row r="106" spans="1:20" s="101" customFormat="1" ht="17.25" customHeight="1" x14ac:dyDescent="0.2">
      <c r="A106" s="569"/>
      <c r="B106" s="569"/>
      <c r="C106" s="569"/>
      <c r="D106" s="569"/>
      <c r="E106" s="569"/>
      <c r="F106" s="569"/>
      <c r="G106" s="569"/>
      <c r="H106" s="569"/>
      <c r="I106" s="569"/>
      <c r="J106" s="569"/>
      <c r="K106" s="569"/>
      <c r="L106" s="569"/>
      <c r="M106" s="569"/>
      <c r="N106" s="569"/>
      <c r="O106" s="569"/>
      <c r="P106" s="569"/>
      <c r="Q106" s="569"/>
    </row>
    <row r="107" spans="1:20" s="19" customFormat="1" ht="14.25" customHeight="1" thickBot="1" x14ac:dyDescent="0.25">
      <c r="A107" s="483" t="s">
        <v>12</v>
      </c>
      <c r="B107" s="483"/>
      <c r="C107" s="483"/>
      <c r="D107" s="483"/>
      <c r="E107" s="483"/>
      <c r="F107" s="483"/>
      <c r="G107" s="483"/>
      <c r="H107" s="483"/>
      <c r="I107" s="90"/>
      <c r="J107" s="90"/>
      <c r="K107" s="90"/>
      <c r="L107" s="90"/>
      <c r="M107" s="91"/>
      <c r="N107" s="91"/>
      <c r="O107" s="91"/>
      <c r="P107" s="91"/>
      <c r="Q107" s="91"/>
      <c r="R107" s="101"/>
      <c r="S107" s="101"/>
      <c r="T107" s="101"/>
    </row>
    <row r="108" spans="1:20" ht="54.75" customHeight="1" thickBot="1" x14ac:dyDescent="0.25">
      <c r="A108" s="484" t="s">
        <v>9</v>
      </c>
      <c r="B108" s="485"/>
      <c r="C108" s="485"/>
      <c r="D108" s="485"/>
      <c r="E108" s="485"/>
      <c r="F108" s="485"/>
      <c r="G108" s="485"/>
      <c r="H108" s="486"/>
      <c r="I108" s="355" t="s">
        <v>142</v>
      </c>
      <c r="J108" s="355" t="s">
        <v>119</v>
      </c>
      <c r="K108" s="355" t="s">
        <v>97</v>
      </c>
      <c r="L108" s="355" t="s">
        <v>120</v>
      </c>
    </row>
    <row r="109" spans="1:20" ht="14.25" customHeight="1" x14ac:dyDescent="0.2">
      <c r="A109" s="571" t="s">
        <v>13</v>
      </c>
      <c r="B109" s="572"/>
      <c r="C109" s="572"/>
      <c r="D109" s="572"/>
      <c r="E109" s="572"/>
      <c r="F109" s="572"/>
      <c r="G109" s="572"/>
      <c r="H109" s="573"/>
      <c r="I109" s="231">
        <f>I110+I114+I115</f>
        <v>826.2</v>
      </c>
      <c r="J109" s="231">
        <f>J110+J114+J115</f>
        <v>901.2</v>
      </c>
      <c r="K109" s="231">
        <f>K110+K114+K115</f>
        <v>752.3</v>
      </c>
      <c r="L109" s="231">
        <f>L110+L114+L115</f>
        <v>776.2</v>
      </c>
    </row>
    <row r="110" spans="1:20" ht="14.25" customHeight="1" x14ac:dyDescent="0.2">
      <c r="A110" s="560" t="s">
        <v>79</v>
      </c>
      <c r="B110" s="561"/>
      <c r="C110" s="561"/>
      <c r="D110" s="561"/>
      <c r="E110" s="561"/>
      <c r="F110" s="561"/>
      <c r="G110" s="561"/>
      <c r="H110" s="562"/>
      <c r="I110" s="228">
        <f>I111+I112+I113</f>
        <v>363.1</v>
      </c>
      <c r="J110" s="228">
        <f>J111+J112+J113</f>
        <v>396.7</v>
      </c>
      <c r="K110" s="228">
        <f>K111+K112+K113</f>
        <v>752.3</v>
      </c>
      <c r="L110" s="228">
        <f>L111+L112+L113</f>
        <v>776.2</v>
      </c>
    </row>
    <row r="111" spans="1:20" ht="14.25" customHeight="1" x14ac:dyDescent="0.2">
      <c r="A111" s="527" t="s">
        <v>116</v>
      </c>
      <c r="B111" s="528"/>
      <c r="C111" s="528"/>
      <c r="D111" s="528"/>
      <c r="E111" s="528"/>
      <c r="F111" s="528"/>
      <c r="G111" s="528"/>
      <c r="H111" s="529"/>
      <c r="I111" s="232">
        <f>SUMIF(H14:H104,"SB",I14:I104)</f>
        <v>363.1</v>
      </c>
      <c r="J111" s="232">
        <f>SUMIF(H14:H104,"SB",J14:J104)</f>
        <v>396.7</v>
      </c>
      <c r="K111" s="232">
        <f>SUMIF(H13:H104,"SB",K13:K104)</f>
        <v>752.3</v>
      </c>
      <c r="L111" s="232">
        <f>SUMIF(H13:H104,"SB",L13:L104)</f>
        <v>776.2</v>
      </c>
      <c r="M111" s="92"/>
    </row>
    <row r="112" spans="1:20" ht="14.25" customHeight="1" x14ac:dyDescent="0.2">
      <c r="A112" s="530" t="s">
        <v>123</v>
      </c>
      <c r="B112" s="531"/>
      <c r="C112" s="531"/>
      <c r="D112" s="531"/>
      <c r="E112" s="531"/>
      <c r="F112" s="531"/>
      <c r="G112" s="531"/>
      <c r="H112" s="532"/>
      <c r="I112" s="93">
        <f>SUMIF(H13:H100,"SB(ES)",I13:I100)</f>
        <v>0</v>
      </c>
      <c r="J112" s="93">
        <f>SUMIF(H13:H100,"SB(ES)",J13:J100)</f>
        <v>0</v>
      </c>
      <c r="K112" s="233">
        <f>SUMIF(H13:H100,"SB(ES)",K13:K100)</f>
        <v>0</v>
      </c>
      <c r="L112" s="233">
        <f>SUMIF(H13:H100,"SB(ES)",L13:L100)</f>
        <v>0</v>
      </c>
      <c r="M112" s="92"/>
    </row>
    <row r="113" spans="1:20" ht="14.25" customHeight="1" x14ac:dyDescent="0.2">
      <c r="A113" s="530" t="s">
        <v>117</v>
      </c>
      <c r="B113" s="531"/>
      <c r="C113" s="531"/>
      <c r="D113" s="531"/>
      <c r="E113" s="531"/>
      <c r="F113" s="531"/>
      <c r="G113" s="531"/>
      <c r="H113" s="532"/>
      <c r="I113" s="93">
        <f>SUMIF(H14:H104,"SB(VB)",I14:I104)</f>
        <v>0</v>
      </c>
      <c r="J113" s="93">
        <f>SUMIF(H14:H104,"SB(VB)",J14:J104)</f>
        <v>0</v>
      </c>
      <c r="K113" s="233">
        <f>SUMIF(H14:H104,"SB(VB)",K14:K104)</f>
        <v>0</v>
      </c>
      <c r="L113" s="233">
        <f>SUMIF(H14:H104,"SB(VB)",L14:L104)</f>
        <v>0</v>
      </c>
      <c r="M113" s="92"/>
    </row>
    <row r="114" spans="1:20" ht="14.25" customHeight="1" x14ac:dyDescent="0.2">
      <c r="A114" s="533" t="s">
        <v>118</v>
      </c>
      <c r="B114" s="534"/>
      <c r="C114" s="534"/>
      <c r="D114" s="534"/>
      <c r="E114" s="534"/>
      <c r="F114" s="534"/>
      <c r="G114" s="534"/>
      <c r="H114" s="535"/>
      <c r="I114" s="234">
        <f>SUMIF(H6:H104,"SB(L)",I6:I104)</f>
        <v>7.6</v>
      </c>
      <c r="J114" s="234">
        <f>SUMIF(H6:H104,"SB(L)",J6:J104)</f>
        <v>45.1</v>
      </c>
      <c r="K114" s="234">
        <f>SUMIF(H6:H104,"SB(L)",K6:K104)</f>
        <v>0</v>
      </c>
      <c r="L114" s="234">
        <f>SUMIF(I6:I104,"SB(L)",L6:L104)</f>
        <v>0</v>
      </c>
      <c r="M114" s="92"/>
    </row>
    <row r="115" spans="1:20" ht="14.25" customHeight="1" x14ac:dyDescent="0.2">
      <c r="A115" s="533" t="s">
        <v>124</v>
      </c>
      <c r="B115" s="534"/>
      <c r="C115" s="534"/>
      <c r="D115" s="534"/>
      <c r="E115" s="534"/>
      <c r="F115" s="534"/>
      <c r="G115" s="534"/>
      <c r="H115" s="535"/>
      <c r="I115" s="234">
        <f>SUMIF(H4:H104,"SB(ŽPL)",I4:I104)</f>
        <v>455.5</v>
      </c>
      <c r="J115" s="234">
        <f>SUMIF(H4:H104,"SB(ŽPL)",J4:J104)</f>
        <v>459.4</v>
      </c>
      <c r="K115" s="234">
        <f>SUMIF(H3:H104,"SB(ŽPL)",K3:K104)</f>
        <v>0</v>
      </c>
      <c r="L115" s="234">
        <f>SUMIF(H3:H104,"SB(ŽPL)",L3:L104)</f>
        <v>0</v>
      </c>
      <c r="M115" s="235"/>
    </row>
    <row r="116" spans="1:20" ht="14.25" customHeight="1" x14ac:dyDescent="0.2">
      <c r="A116" s="536" t="s">
        <v>14</v>
      </c>
      <c r="B116" s="537"/>
      <c r="C116" s="537"/>
      <c r="D116" s="537"/>
      <c r="E116" s="537"/>
      <c r="F116" s="537"/>
      <c r="G116" s="537"/>
      <c r="H116" s="538"/>
      <c r="I116" s="236">
        <f>SUM(I118:I120)</f>
        <v>0</v>
      </c>
      <c r="J116" s="236">
        <f>SUM(J118:J120)</f>
        <v>0</v>
      </c>
      <c r="K116" s="236">
        <f>SUM(K118:K120)</f>
        <v>119</v>
      </c>
      <c r="L116" s="236">
        <f>SUM(L118:L120)</f>
        <v>0</v>
      </c>
    </row>
    <row r="117" spans="1:20" ht="14.25" customHeight="1" x14ac:dyDescent="0.2">
      <c r="A117" s="530" t="s">
        <v>125</v>
      </c>
      <c r="B117" s="531"/>
      <c r="C117" s="531"/>
      <c r="D117" s="531"/>
      <c r="E117" s="531"/>
      <c r="F117" s="531"/>
      <c r="G117" s="531"/>
      <c r="H117" s="532"/>
      <c r="I117" s="232">
        <f>SUMIF(H8:H104,"ES",I8:I104)</f>
        <v>0</v>
      </c>
      <c r="J117" s="232">
        <f>SUMIF(H8:H105,"ES)",J8:J105)</f>
        <v>0</v>
      </c>
      <c r="K117" s="232">
        <f>SUMIF(H8:H105,"ES)",K8:K105)</f>
        <v>0</v>
      </c>
      <c r="L117" s="232">
        <f>SUMIF(H8:H105,"ES)",L8:L105)</f>
        <v>0</v>
      </c>
      <c r="M117" s="92"/>
    </row>
    <row r="118" spans="1:20" ht="14.25" customHeight="1" x14ac:dyDescent="0.2">
      <c r="A118" s="554" t="s">
        <v>126</v>
      </c>
      <c r="B118" s="555"/>
      <c r="C118" s="555"/>
      <c r="D118" s="555"/>
      <c r="E118" s="555"/>
      <c r="F118" s="555"/>
      <c r="G118" s="555"/>
      <c r="H118" s="556"/>
      <c r="I118" s="232">
        <f>SUMIF(H3:H104,"KVJUD",I3:I104)</f>
        <v>0</v>
      </c>
      <c r="J118" s="232">
        <f>SUMIF(H3:H104,"KVJUD",J3:J104)</f>
        <v>0</v>
      </c>
      <c r="K118" s="232">
        <f>SUMIF(H3:H104,"KVJUD",K3:K104)</f>
        <v>0</v>
      </c>
      <c r="L118" s="232">
        <f>SUMIF(H3:H104,"KVJUD",L3:L104)</f>
        <v>0</v>
      </c>
    </row>
    <row r="119" spans="1:20" ht="14.25" customHeight="1" x14ac:dyDescent="0.2">
      <c r="A119" s="554" t="s">
        <v>127</v>
      </c>
      <c r="B119" s="555"/>
      <c r="C119" s="555"/>
      <c r="D119" s="555"/>
      <c r="E119" s="555"/>
      <c r="F119" s="555"/>
      <c r="G119" s="555"/>
      <c r="H119" s="556"/>
      <c r="I119" s="232">
        <f>SUMIF(H3:H104,"Kt",I3:I104)</f>
        <v>0</v>
      </c>
      <c r="J119" s="232">
        <f>SUMIF(H3:H104,"Kt",J3:J104)</f>
        <v>0</v>
      </c>
      <c r="K119" s="232">
        <f>SUMIF(H3:H104,"Kt",K3:K104)</f>
        <v>0</v>
      </c>
      <c r="L119" s="232">
        <f>SUMIF(G3:G104,"Kt",L3:L104)</f>
        <v>0</v>
      </c>
    </row>
    <row r="120" spans="1:20" ht="14.25" customHeight="1" x14ac:dyDescent="0.2">
      <c r="A120" s="557" t="s">
        <v>128</v>
      </c>
      <c r="B120" s="558"/>
      <c r="C120" s="558"/>
      <c r="D120" s="558"/>
      <c r="E120" s="558"/>
      <c r="F120" s="558"/>
      <c r="G120" s="558"/>
      <c r="H120" s="559"/>
      <c r="I120" s="232">
        <f>SUMIF(H3:H104,"LRVB",I3:I104)</f>
        <v>0</v>
      </c>
      <c r="J120" s="232">
        <f>SUMIF(H3:H104,"LRVB",J3:J104)</f>
        <v>0</v>
      </c>
      <c r="K120" s="232">
        <f>SUMIF(H3:H104,"LRVB",K3:K104)</f>
        <v>119</v>
      </c>
      <c r="L120" s="232">
        <f>SUMIF(H3:H104,"LRVB",L3:L104)</f>
        <v>0</v>
      </c>
    </row>
    <row r="121" spans="1:20" ht="14.25" customHeight="1" thickBot="1" x14ac:dyDescent="0.25">
      <c r="A121" s="524" t="s">
        <v>15</v>
      </c>
      <c r="B121" s="525"/>
      <c r="C121" s="525"/>
      <c r="D121" s="525"/>
      <c r="E121" s="525"/>
      <c r="F121" s="525"/>
      <c r="G121" s="525"/>
      <c r="H121" s="526"/>
      <c r="I121" s="130">
        <f>I116+I109</f>
        <v>826.2</v>
      </c>
      <c r="J121" s="130">
        <f>J116+J109</f>
        <v>901.2</v>
      </c>
      <c r="K121" s="130">
        <f>K116+K109</f>
        <v>871.3</v>
      </c>
      <c r="L121" s="130">
        <f>L116+L109</f>
        <v>776.2</v>
      </c>
      <c r="M121" s="25"/>
      <c r="N121" s="25"/>
      <c r="O121" s="25"/>
      <c r="P121" s="25"/>
      <c r="Q121" s="25"/>
    </row>
    <row r="122" spans="1:20" s="102" customFormat="1" x14ac:dyDescent="0.2">
      <c r="A122" s="25"/>
      <c r="B122" s="25"/>
      <c r="C122" s="25"/>
      <c r="D122" s="25"/>
      <c r="E122" s="25"/>
      <c r="F122" s="25"/>
      <c r="G122" s="25"/>
      <c r="I122" s="237"/>
      <c r="J122" s="237"/>
      <c r="K122" s="237"/>
      <c r="L122" s="237"/>
      <c r="N122" s="25"/>
      <c r="O122" s="25"/>
      <c r="P122" s="25"/>
      <c r="Q122" s="25"/>
      <c r="S122" s="25"/>
      <c r="T122" s="25"/>
    </row>
    <row r="123" spans="1:20" s="102" customFormat="1" x14ac:dyDescent="0.2">
      <c r="A123" s="21"/>
      <c r="B123" s="21"/>
      <c r="C123" s="21"/>
      <c r="D123" s="21"/>
      <c r="E123" s="21"/>
      <c r="F123" s="22"/>
      <c r="G123" s="23"/>
      <c r="H123" s="238"/>
      <c r="I123" s="101"/>
      <c r="J123" s="239"/>
      <c r="K123" s="239"/>
      <c r="L123" s="239"/>
      <c r="M123" s="240"/>
      <c r="N123" s="21"/>
      <c r="O123" s="21"/>
      <c r="P123" s="21"/>
      <c r="Q123" s="21"/>
      <c r="S123" s="25"/>
      <c r="T123" s="25"/>
    </row>
    <row r="124" spans="1:20" s="102" customFormat="1" x14ac:dyDescent="0.2">
      <c r="A124" s="21"/>
      <c r="B124" s="21"/>
      <c r="C124" s="21"/>
      <c r="D124" s="21"/>
      <c r="E124" s="21"/>
      <c r="F124" s="22"/>
      <c r="G124" s="23"/>
      <c r="H124" s="238"/>
      <c r="I124" s="239"/>
      <c r="J124" s="239"/>
      <c r="K124" s="239"/>
      <c r="L124" s="239"/>
      <c r="M124" s="101"/>
      <c r="N124" s="21"/>
      <c r="O124" s="21"/>
      <c r="P124" s="21"/>
      <c r="Q124" s="21"/>
      <c r="S124" s="25"/>
      <c r="T124" s="25"/>
    </row>
    <row r="125" spans="1:20" s="102" customFormat="1" x14ac:dyDescent="0.2">
      <c r="A125" s="21"/>
      <c r="B125" s="21"/>
      <c r="C125" s="21"/>
      <c r="D125" s="21"/>
      <c r="E125" s="21"/>
      <c r="F125" s="22"/>
      <c r="G125" s="23"/>
      <c r="H125" s="238"/>
      <c r="I125" s="239"/>
      <c r="J125" s="101"/>
      <c r="K125" s="101"/>
      <c r="L125" s="101"/>
      <c r="M125" s="101"/>
      <c r="N125" s="21"/>
      <c r="O125" s="21"/>
      <c r="P125" s="21"/>
      <c r="Q125" s="21"/>
      <c r="S125" s="25"/>
      <c r="T125" s="25"/>
    </row>
    <row r="126" spans="1:20" s="102" customFormat="1" x14ac:dyDescent="0.2">
      <c r="A126" s="21"/>
      <c r="B126" s="21"/>
      <c r="C126" s="21"/>
      <c r="D126" s="21"/>
      <c r="E126" s="21"/>
      <c r="F126" s="22"/>
      <c r="G126" s="23"/>
      <c r="H126" s="24"/>
      <c r="I126" s="241"/>
      <c r="J126" s="241"/>
      <c r="K126" s="241"/>
      <c r="L126" s="241"/>
      <c r="M126" s="21"/>
      <c r="N126" s="21"/>
      <c r="O126" s="21"/>
      <c r="P126" s="21"/>
      <c r="Q126" s="21"/>
      <c r="S126" s="25"/>
      <c r="T126" s="25"/>
    </row>
  </sheetData>
  <mergeCells count="186">
    <mergeCell ref="E39:E40"/>
    <mergeCell ref="R27:S27"/>
    <mergeCell ref="G93:G94"/>
    <mergeCell ref="H93:H94"/>
    <mergeCell ref="I93:I94"/>
    <mergeCell ref="J93:J94"/>
    <mergeCell ref="K93:K94"/>
    <mergeCell ref="L93:L94"/>
    <mergeCell ref="M68:Q68"/>
    <mergeCell ref="N41:N42"/>
    <mergeCell ref="O41:O42"/>
    <mergeCell ref="P41:P42"/>
    <mergeCell ref="Q41:Q42"/>
    <mergeCell ref="M41:M42"/>
    <mergeCell ref="G31:G34"/>
    <mergeCell ref="J95:J96"/>
    <mergeCell ref="K95:K96"/>
    <mergeCell ref="L95:L96"/>
    <mergeCell ref="G97:G98"/>
    <mergeCell ref="E61:E62"/>
    <mergeCell ref="M61:M62"/>
    <mergeCell ref="C77:H77"/>
    <mergeCell ref="F43:F44"/>
    <mergeCell ref="M43:M44"/>
    <mergeCell ref="E49:E50"/>
    <mergeCell ref="F49:F50"/>
    <mergeCell ref="G49:G51"/>
    <mergeCell ref="E51:E52"/>
    <mergeCell ref="E54:E55"/>
    <mergeCell ref="C68:H68"/>
    <mergeCell ref="C69:Q69"/>
    <mergeCell ref="C71:C72"/>
    <mergeCell ref="D71:D72"/>
    <mergeCell ref="E71:E72"/>
    <mergeCell ref="F71:F72"/>
    <mergeCell ref="N43:N44"/>
    <mergeCell ref="O43:O44"/>
    <mergeCell ref="P43:P44"/>
    <mergeCell ref="Q43:Q44"/>
    <mergeCell ref="G23:G24"/>
    <mergeCell ref="G29:G30"/>
    <mergeCell ref="M37:M38"/>
    <mergeCell ref="G25:G26"/>
    <mergeCell ref="E23:E24"/>
    <mergeCell ref="F23:F24"/>
    <mergeCell ref="E27:E28"/>
    <mergeCell ref="H27:H28"/>
    <mergeCell ref="I27:I28"/>
    <mergeCell ref="J27:J28"/>
    <mergeCell ref="K27:K28"/>
    <mergeCell ref="L27:L28"/>
    <mergeCell ref="E31:E33"/>
    <mergeCell ref="G35:G36"/>
    <mergeCell ref="G37:G38"/>
    <mergeCell ref="E37:E38"/>
    <mergeCell ref="F37:F38"/>
    <mergeCell ref="E25:E26"/>
    <mergeCell ref="F25:F26"/>
    <mergeCell ref="E29:E30"/>
    <mergeCell ref="F29:F30"/>
    <mergeCell ref="F31:F34"/>
    <mergeCell ref="M1:Q1"/>
    <mergeCell ref="E2:M2"/>
    <mergeCell ref="A3:Q3"/>
    <mergeCell ref="A4:Q4"/>
    <mergeCell ref="M5:Q5"/>
    <mergeCell ref="A6:A8"/>
    <mergeCell ref="B6:B8"/>
    <mergeCell ref="C6:C8"/>
    <mergeCell ref="D6:D8"/>
    <mergeCell ref="E6:E8"/>
    <mergeCell ref="M7:M8"/>
    <mergeCell ref="N7:Q7"/>
    <mergeCell ref="F6:F8"/>
    <mergeCell ref="G6:G8"/>
    <mergeCell ref="H6:H8"/>
    <mergeCell ref="I6:I8"/>
    <mergeCell ref="L6:L8"/>
    <mergeCell ref="J6:J8"/>
    <mergeCell ref="K6:K8"/>
    <mergeCell ref="M6:Q6"/>
    <mergeCell ref="A9:Q9"/>
    <mergeCell ref="G21:G22"/>
    <mergeCell ref="A10:Q10"/>
    <mergeCell ref="B11:Q11"/>
    <mergeCell ref="C12:Q12"/>
    <mergeCell ref="E14:E16"/>
    <mergeCell ref="G14:G16"/>
    <mergeCell ref="M14:M16"/>
    <mergeCell ref="D17:D18"/>
    <mergeCell ref="E17:E18"/>
    <mergeCell ref="F17:F18"/>
    <mergeCell ref="E19:E20"/>
    <mergeCell ref="A21:A22"/>
    <mergeCell ref="B21:B22"/>
    <mergeCell ref="C21:C22"/>
    <mergeCell ref="D21:D22"/>
    <mergeCell ref="E21:E22"/>
    <mergeCell ref="F21:F22"/>
    <mergeCell ref="A29:A30"/>
    <mergeCell ref="B29:B30"/>
    <mergeCell ref="C29:C30"/>
    <mergeCell ref="D29:D30"/>
    <mergeCell ref="A31:A34"/>
    <mergeCell ref="B31:B34"/>
    <mergeCell ref="C31:C34"/>
    <mergeCell ref="D31:D34"/>
    <mergeCell ref="A23:A24"/>
    <mergeCell ref="B23:B24"/>
    <mergeCell ref="C23:C24"/>
    <mergeCell ref="A25:A26"/>
    <mergeCell ref="B25:B26"/>
    <mergeCell ref="C25:C26"/>
    <mergeCell ref="D25:D26"/>
    <mergeCell ref="D23:D24"/>
    <mergeCell ref="D27:D28"/>
    <mergeCell ref="A121:H121"/>
    <mergeCell ref="A111:H111"/>
    <mergeCell ref="A112:H112"/>
    <mergeCell ref="A113:H113"/>
    <mergeCell ref="A114:H114"/>
    <mergeCell ref="A115:H115"/>
    <mergeCell ref="A116:H116"/>
    <mergeCell ref="M77:Q77"/>
    <mergeCell ref="C78:Q78"/>
    <mergeCell ref="M102:Q102"/>
    <mergeCell ref="M103:Q103"/>
    <mergeCell ref="M104:Q104"/>
    <mergeCell ref="A117:H117"/>
    <mergeCell ref="A118:H118"/>
    <mergeCell ref="A119:H119"/>
    <mergeCell ref="A120:H120"/>
    <mergeCell ref="A110:H110"/>
    <mergeCell ref="C102:H102"/>
    <mergeCell ref="B103:H103"/>
    <mergeCell ref="B104:H104"/>
    <mergeCell ref="A106:Q106"/>
    <mergeCell ref="G95:G96"/>
    <mergeCell ref="A109:H109"/>
    <mergeCell ref="I95:I96"/>
    <mergeCell ref="D41:D42"/>
    <mergeCell ref="E41:E42"/>
    <mergeCell ref="F41:F42"/>
    <mergeCell ref="A45:A46"/>
    <mergeCell ref="B45:B46"/>
    <mergeCell ref="C45:C46"/>
    <mergeCell ref="D45:D46"/>
    <mergeCell ref="E45:E46"/>
    <mergeCell ref="F45:F46"/>
    <mergeCell ref="A64:A66"/>
    <mergeCell ref="B64:B66"/>
    <mergeCell ref="C64:C66"/>
    <mergeCell ref="F64:F66"/>
    <mergeCell ref="G64:G66"/>
    <mergeCell ref="G71:G72"/>
    <mergeCell ref="H99:H100"/>
    <mergeCell ref="A71:A72"/>
    <mergeCell ref="B71:B72"/>
    <mergeCell ref="G99:G100"/>
    <mergeCell ref="E95:E96"/>
    <mergeCell ref="G79:G89"/>
    <mergeCell ref="E88:E89"/>
    <mergeCell ref="C35:C36"/>
    <mergeCell ref="D35:D36"/>
    <mergeCell ref="E35:E36"/>
    <mergeCell ref="F35:F36"/>
    <mergeCell ref="A107:H107"/>
    <mergeCell ref="A108:H108"/>
    <mergeCell ref="H95:H96"/>
    <mergeCell ref="E93:E94"/>
    <mergeCell ref="D93:D94"/>
    <mergeCell ref="B48:B50"/>
    <mergeCell ref="C48:C50"/>
    <mergeCell ref="A37:A38"/>
    <mergeCell ref="B37:B38"/>
    <mergeCell ref="C37:C38"/>
    <mergeCell ref="D37:D38"/>
    <mergeCell ref="A35:A36"/>
    <mergeCell ref="B35:B36"/>
    <mergeCell ref="D43:D44"/>
    <mergeCell ref="F99:F100"/>
    <mergeCell ref="E99:E100"/>
    <mergeCell ref="E43:E44"/>
    <mergeCell ref="G45:G46"/>
    <mergeCell ref="A105:L105"/>
    <mergeCell ref="A48:A50"/>
  </mergeCells>
  <printOptions horizontalCentered="1"/>
  <pageMargins left="0.78740157480314965" right="0.39370078740157483" top="0.39370078740157483" bottom="0.39370078740157483" header="0" footer="0"/>
  <pageSetup paperSize="9" scale="58" orientation="portrait" r:id="rId1"/>
  <rowBreaks count="2" manualBreakCount="2">
    <brk id="63" max="16" man="1"/>
    <brk id="106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Aiškinamoji lentelė</vt:lpstr>
      <vt:lpstr>'Aiškinamoji lentelė'!Print_Area</vt:lpstr>
      <vt:lpstr>'Aiškinamoji lentelė'!Print_Titles</vt:lpstr>
    </vt:vector>
  </TitlesOfParts>
  <Company>valdyba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A.Cepiene</dc:creator>
  <cp:lastModifiedBy>Snieguole Kacerauskaite</cp:lastModifiedBy>
  <cp:lastPrinted>2020-01-17T12:36:33Z</cp:lastPrinted>
  <dcterms:created xsi:type="dcterms:W3CDTF">2007-07-27T10:32:34Z</dcterms:created>
  <dcterms:modified xsi:type="dcterms:W3CDTF">2020-01-20T12:58:34Z</dcterms:modified>
</cp:coreProperties>
</file>