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luosnis\Kmsa\Strateginio planavimo skyrius\SVP PLANAI\2020-2022 SVP\SPRENDIMO PROJEKTAS\VIEŠINIMUI\"/>
    </mc:Choice>
  </mc:AlternateContent>
  <bookViews>
    <workbookView xWindow="480" yWindow="810" windowWidth="20730" windowHeight="11610" tabRatio="897"/>
  </bookViews>
  <sheets>
    <sheet name="Aiskinamasis" sheetId="42" r:id="rId1"/>
    <sheet name="Komentarai" sheetId="43" state="hidden" r:id="rId2"/>
  </sheets>
  <definedNames>
    <definedName name="_xlnm.Print_Area" localSheetId="0">Aiskinamasis!$A$1:$R$51</definedName>
    <definedName name="_xlnm.Print_Titles" localSheetId="0">Aiskinamasis!$6:$8</definedName>
  </definedNames>
  <calcPr calcId="162913"/>
</workbook>
</file>

<file path=xl/calcChain.xml><?xml version="1.0" encoding="utf-8"?>
<calcChain xmlns="http://schemas.openxmlformats.org/spreadsheetml/2006/main">
  <c r="K25" i="42" l="1"/>
  <c r="K14" i="42" l="1"/>
  <c r="K48" i="42" l="1"/>
  <c r="J48" i="42"/>
  <c r="M47" i="42"/>
  <c r="L47" i="42"/>
  <c r="K47" i="42"/>
  <c r="J47" i="42"/>
  <c r="K30" i="42" l="1"/>
  <c r="M51" i="43" l="1"/>
  <c r="L51" i="43"/>
  <c r="K51" i="43"/>
  <c r="M50" i="43"/>
  <c r="L50" i="43"/>
  <c r="K50" i="43"/>
  <c r="N41" i="43"/>
  <c r="M41" i="43"/>
  <c r="L41" i="43"/>
  <c r="K41" i="43"/>
  <c r="N38" i="43"/>
  <c r="M38" i="43"/>
  <c r="L38" i="43"/>
  <c r="K38" i="43"/>
  <c r="N35" i="43"/>
  <c r="M35" i="43"/>
  <c r="L35" i="43"/>
  <c r="K35" i="43"/>
  <c r="N33" i="43"/>
  <c r="M33" i="43"/>
  <c r="L33" i="43"/>
  <c r="K33" i="43"/>
  <c r="N31" i="43"/>
  <c r="M31" i="43"/>
  <c r="L31" i="43"/>
  <c r="K31" i="43"/>
  <c r="N23" i="43"/>
  <c r="M23" i="43"/>
  <c r="L23" i="43"/>
  <c r="K23" i="43"/>
  <c r="N18" i="43"/>
  <c r="M18" i="43"/>
  <c r="L18" i="43"/>
  <c r="K18" i="43"/>
  <c r="N16" i="43"/>
  <c r="N42" i="43" s="1"/>
  <c r="N43" i="43" s="1"/>
  <c r="N44" i="43" s="1"/>
  <c r="N49" i="43" s="1"/>
  <c r="M16" i="43"/>
  <c r="M42" i="43" s="1"/>
  <c r="M43" i="43" s="1"/>
  <c r="M44" i="43" s="1"/>
  <c r="M49" i="43" s="1"/>
  <c r="M48" i="43" s="1"/>
  <c r="M52" i="43" s="1"/>
  <c r="L16" i="43"/>
  <c r="L42" i="43" s="1"/>
  <c r="L43" i="43" s="1"/>
  <c r="L44" i="43" s="1"/>
  <c r="L49" i="43" s="1"/>
  <c r="L48" i="43" s="1"/>
  <c r="L52" i="43" s="1"/>
  <c r="K16" i="43"/>
  <c r="N51" i="43" l="1"/>
  <c r="K42" i="43"/>
  <c r="K43" i="43" s="1"/>
  <c r="K44" i="43" s="1"/>
  <c r="K49" i="43" s="1"/>
  <c r="K48" i="43" s="1"/>
  <c r="K52" i="43" s="1"/>
  <c r="N50" i="43"/>
  <c r="N48" i="43" s="1"/>
  <c r="N52" i="43" s="1"/>
  <c r="M39" i="42" l="1"/>
  <c r="L39" i="42"/>
  <c r="K39" i="42"/>
  <c r="J39" i="42"/>
  <c r="J37" i="42" l="1"/>
  <c r="L37" i="42"/>
  <c r="M37" i="42"/>
  <c r="K37" i="42"/>
  <c r="K34" i="42" l="1"/>
  <c r="L34" i="42"/>
  <c r="M34" i="42"/>
  <c r="J34" i="42"/>
  <c r="L30" i="42"/>
  <c r="M30" i="42"/>
  <c r="J30" i="42"/>
  <c r="K16" i="42" l="1"/>
  <c r="K18" i="42"/>
  <c r="K23" i="42"/>
  <c r="K32" i="42"/>
  <c r="K40" i="42" l="1"/>
  <c r="K49" i="42"/>
  <c r="K46" i="42" s="1"/>
  <c r="L49" i="42"/>
  <c r="L48" i="42"/>
  <c r="L32" i="42"/>
  <c r="L23" i="42"/>
  <c r="L18" i="42"/>
  <c r="L16" i="42"/>
  <c r="M32" i="42"/>
  <c r="M23" i="42"/>
  <c r="M18" i="42"/>
  <c r="M16" i="42"/>
  <c r="J49" i="42"/>
  <c r="J32" i="42"/>
  <c r="J23" i="42"/>
  <c r="J18" i="42"/>
  <c r="J16" i="42"/>
  <c r="J40" i="42" l="1"/>
  <c r="J41" i="42" s="1"/>
  <c r="J42" i="42" s="1"/>
  <c r="J46" i="42" s="1"/>
  <c r="J50" i="42" s="1"/>
  <c r="M40" i="42"/>
  <c r="M41" i="42" s="1"/>
  <c r="M42" i="42" s="1"/>
  <c r="L40" i="42"/>
  <c r="L41" i="42" s="1"/>
  <c r="L42" i="42" s="1"/>
  <c r="L46" i="42" s="1"/>
  <c r="L50" i="42" s="1"/>
  <c r="L52" i="42" s="1"/>
  <c r="K41" i="42"/>
  <c r="K42" i="42" s="1"/>
  <c r="K50" i="42" s="1"/>
  <c r="K52" i="42" s="1"/>
  <c r="M48" i="42" l="1"/>
  <c r="M49" i="42"/>
  <c r="M46" i="42" l="1"/>
  <c r="M50" i="42" s="1"/>
  <c r="M52" i="42" s="1"/>
</calcChain>
</file>

<file path=xl/comments1.xml><?xml version="1.0" encoding="utf-8"?>
<comments xmlns="http://schemas.openxmlformats.org/spreadsheetml/2006/main">
  <authors>
    <author>Snieguole Kacerauskaite</author>
  </authors>
  <commentList>
    <comment ref="F14" authorId="0" shapeId="0">
      <text>
        <r>
          <rPr>
            <b/>
            <sz val="9"/>
            <color indexed="81"/>
            <rFont val="Tahoma"/>
            <family val="2"/>
            <charset val="186"/>
          </rPr>
          <t xml:space="preserve">Remti jaunimo ir su jaunimu dirbančių organizacijų nuolatinę ir ilgalaikę programinę veiklą, jaunimo iniciatyvas, skatinti jaunimą užsiimti savanoriška veikla </t>
        </r>
        <r>
          <rPr>
            <sz val="9"/>
            <color indexed="81"/>
            <rFont val="Tahoma"/>
            <family val="2"/>
            <charset val="186"/>
          </rPr>
          <t xml:space="preserve">
</t>
        </r>
      </text>
    </comment>
    <comment ref="F25" authorId="0" shapeId="0">
      <text>
        <r>
          <rPr>
            <b/>
            <sz val="9"/>
            <color indexed="81"/>
            <rFont val="Tahoma"/>
            <family val="2"/>
            <charset val="186"/>
          </rPr>
          <t>7.3. Jaunimo pritraukimas ir išlaikymas mieste</t>
        </r>
        <r>
          <rPr>
            <sz val="9"/>
            <color indexed="81"/>
            <rFont val="Tahoma"/>
            <family val="2"/>
            <charset val="186"/>
          </rPr>
          <t xml:space="preserve">
7.3.1. Įgyvendinta Europos jaunimo sostinės 2021 m. programa</t>
        </r>
      </text>
    </comment>
    <comment ref="F31" authorId="0" shapeId="0">
      <text>
        <r>
          <rPr>
            <b/>
            <sz val="9"/>
            <color indexed="81"/>
            <rFont val="Tahoma"/>
            <family val="2"/>
            <charset val="186"/>
          </rPr>
          <t>5.2. Bendradarbiavimo su Klaipėdos miesto aukštosiomis mokyklomis stiprinimas</t>
        </r>
        <r>
          <rPr>
            <sz val="9"/>
            <color indexed="81"/>
            <rFont val="Tahoma"/>
            <family val="2"/>
            <charset val="186"/>
          </rPr>
          <t xml:space="preserve">
5.2.4. Premijų už miestui aktualius ir pritaikomuosius darbus skyrimas Klaipėdos aukštųjų mokyklų absolventams, vnt.</t>
        </r>
      </text>
    </comment>
    <comment ref="F35" authorId="0" shapeId="0">
      <text>
        <r>
          <rPr>
            <b/>
            <sz val="9"/>
            <color indexed="81"/>
            <rFont val="Tahoma"/>
            <family val="2"/>
            <charset val="186"/>
          </rPr>
          <t>7.3. Jaunimo pritraukimas ir išlaikymas mieste</t>
        </r>
        <r>
          <rPr>
            <sz val="9"/>
            <color indexed="81"/>
            <rFont val="Tahoma"/>
            <family val="2"/>
            <charset val="186"/>
          </rPr>
          <t xml:space="preserve">
7.3.2. Naujų jaunimo centrų ir erdvių skaičius, vnt. </t>
        </r>
      </text>
    </comment>
  </commentList>
</comments>
</file>

<file path=xl/comments2.xml><?xml version="1.0" encoding="utf-8"?>
<comments xmlns="http://schemas.openxmlformats.org/spreadsheetml/2006/main">
  <authors>
    <author>Snieguole Kacerauskaite</author>
  </authors>
  <commentList>
    <comment ref="F14" authorId="0" shapeId="0">
      <text>
        <r>
          <rPr>
            <b/>
            <sz val="9"/>
            <color indexed="81"/>
            <rFont val="Tahoma"/>
            <family val="2"/>
            <charset val="186"/>
          </rPr>
          <t xml:space="preserve">Remti jaunimo ir su jaunimu dirbančių organizacijų nuolatinę ir ilgalaikę programinę veiklą, jaunimo iniciatyvas, skatinti jaunimą užsiimti savanoriška veikla </t>
        </r>
        <r>
          <rPr>
            <sz val="9"/>
            <color indexed="81"/>
            <rFont val="Tahoma"/>
            <family val="2"/>
            <charset val="186"/>
          </rPr>
          <t xml:space="preserve">
</t>
        </r>
      </text>
    </comment>
  </commentList>
</comments>
</file>

<file path=xl/sharedStrings.xml><?xml version="1.0" encoding="utf-8"?>
<sst xmlns="http://schemas.openxmlformats.org/spreadsheetml/2006/main" count="313" uniqueCount="114">
  <si>
    <t>Uždavinio kodas</t>
  </si>
  <si>
    <t>Priemonės kodas</t>
  </si>
  <si>
    <t>Pavadinimas</t>
  </si>
  <si>
    <t>Priemonės požymis</t>
  </si>
  <si>
    <t>Asignavimų valdytojo kodas</t>
  </si>
  <si>
    <t>Vykdytojas (skyrius / asmuo)</t>
  </si>
  <si>
    <t>Finansavimo šaltinis</t>
  </si>
  <si>
    <t>Planas</t>
  </si>
  <si>
    <t>01</t>
  </si>
  <si>
    <t>1</t>
  </si>
  <si>
    <t>SB</t>
  </si>
  <si>
    <t>02</t>
  </si>
  <si>
    <t>03</t>
  </si>
  <si>
    <t>04</t>
  </si>
  <si>
    <t>05</t>
  </si>
  <si>
    <t>06</t>
  </si>
  <si>
    <t>07</t>
  </si>
  <si>
    <t>08</t>
  </si>
  <si>
    <t>09</t>
  </si>
  <si>
    <t>Iš viso:</t>
  </si>
  <si>
    <t>Iš viso uždaviniui:</t>
  </si>
  <si>
    <t>Iš viso tikslui:</t>
  </si>
  <si>
    <t>Finansavimo šaltinių suvestinė</t>
  </si>
  <si>
    <t>Finansavimo šaltiniai</t>
  </si>
  <si>
    <r>
      <t xml:space="preserve">Savivaldybės biudžeto lėšos </t>
    </r>
    <r>
      <rPr>
        <b/>
        <sz val="10"/>
        <rFont val="Times New Roman"/>
        <family val="1"/>
        <charset val="186"/>
      </rPr>
      <t>SB</t>
    </r>
  </si>
  <si>
    <t xml:space="preserve"> TIKSLŲ, UŽDAVINIŲ, PRIEMONIŲ, PRIEMONIŲ IŠLAIDŲ IR PRODUKTO KRITERIJŲ SUVESTINĖ</t>
  </si>
  <si>
    <t>tūkst. Eur</t>
  </si>
  <si>
    <t>Apskaitos kodas</t>
  </si>
  <si>
    <t>SB(L)</t>
  </si>
  <si>
    <t>2019-ieji metai</t>
  </si>
  <si>
    <t>2020-ųjų metų lėšų projektas</t>
  </si>
  <si>
    <t>2020-ieji metai</t>
  </si>
  <si>
    <t>2021-ųjų metų lėšų projektas</t>
  </si>
  <si>
    <t>2021-ieji metai</t>
  </si>
  <si>
    <t xml:space="preserve">Iš viso  programai: </t>
  </si>
  <si>
    <t>JAUNIMO POLITIKOS PLĖTROS PROGRAMOS NR. 09</t>
  </si>
  <si>
    <t>Programos tikslo kodas</t>
  </si>
  <si>
    <t>Priemonės pavadinimas</t>
  </si>
  <si>
    <t>Produkto kriterijus</t>
  </si>
  <si>
    <t>03 Srateginis tikslas.  Užtikrinti gyventojams aukštą švietimo, kultūros, socialinių, sporto ir sveikatos apsaugos paslaugų kokybę ir prieinamumą</t>
  </si>
  <si>
    <t>09. Jaunimo politikos plėtros programa</t>
  </si>
  <si>
    <t>Kurti pažangią ir pilietišką visuomenę, skatinant jaunimo ir su jaunimu dirbančių organizacijų veiklą, iniciatyvas ir dalyvavimą visuomeninėje veikloje</t>
  </si>
  <si>
    <t>Aktyvinti  jaunimo ir su jaunimu dirbančių organizacijų veiklą</t>
  </si>
  <si>
    <t>Jaunimo ir su jaunimu dirbančių organizacijų bei jų iniciatyvų skatinimаs:</t>
  </si>
  <si>
    <t>Jaunimo koordinatorius</t>
  </si>
  <si>
    <t>Institucinių ir iniciatyvų projektų dalinis finansavimas</t>
  </si>
  <si>
    <t>P1.1.2.1</t>
  </si>
  <si>
    <t>Iš dalies finansuota projektų, skaičius</t>
  </si>
  <si>
    <t xml:space="preserve">Projektų, teikiamų nacionaliniams ir tarptautiniams konkursams, bendrasis finansavimas </t>
  </si>
  <si>
    <t xml:space="preserve">Bendrai finansuota projektų, skaičius </t>
  </si>
  <si>
    <t>Iš viso priemonei:</t>
  </si>
  <si>
    <t>Klaipėdos jaunimo įvaizdžio stiprinimas</t>
  </si>
  <si>
    <t>Suorganizuota renginių skaičius, vnt.</t>
  </si>
  <si>
    <t xml:space="preserve">Jaunimo pritraukimas į Klaipėdos miestą </t>
  </si>
  <si>
    <t xml:space="preserve">Stipendijų skyrimas gabiems ir talentingiems Klaipėdos aukštųjų mokyklų 1 kurso studentams </t>
  </si>
  <si>
    <t>Paskirta piniginių stipendijų, skaičius</t>
  </si>
  <si>
    <t xml:space="preserve">Dalyvavimas Vakarų Lietuvos regiono renginyje „Jaunimo vasaros akademija“  </t>
  </si>
  <si>
    <t xml:space="preserve">Dalyvių skaičius išvažiuojamajame renginyje, vnt. </t>
  </si>
  <si>
    <t>Tarptautinio ir nacionalinio bendradarbiavimo plėtojimas</t>
  </si>
  <si>
    <t>Įgyvendinta programa, proc.</t>
  </si>
  <si>
    <t>Klaipėdos miesto atstovavimas tarptautiniuose ir nacionaliniuose jaunimo renginiuose</t>
  </si>
  <si>
    <t>Dalyvauta tarptautiniuose renginiuose, renginių skaičius</t>
  </si>
  <si>
    <t>Dalyvių skaičius tarptautiniuose renginiuose, vnt.</t>
  </si>
  <si>
    <t>Dalyvauta nacionaliniuose renginiuose, renginių skaičius</t>
  </si>
  <si>
    <t>Dalyvių skaičius nacionaliniuose renginiuose, vnt.</t>
  </si>
  <si>
    <t>Premijų už miestui aktualius ir pritaikomuosius darbus skyrimas Klaipėdos aukštųjų mokyklų absolventams</t>
  </si>
  <si>
    <t>Paskirtа premijų, skaičius</t>
  </si>
  <si>
    <t xml:space="preserve">* Pagal Klaipėdos miesto savivaldybės tarybos 2018-07-26 sprendimą Nr. T2-162
</t>
  </si>
  <si>
    <t>SAVIVALDYBĖS LĖŠOS</t>
  </si>
  <si>
    <r>
      <t xml:space="preserve">Apyvartos lėšų likutis </t>
    </r>
    <r>
      <rPr>
        <b/>
        <sz val="10"/>
        <rFont val="Times New Roman"/>
        <family val="1"/>
        <charset val="186"/>
      </rPr>
      <t>SB(L)</t>
    </r>
  </si>
  <si>
    <r>
      <t xml:space="preserve">Savivaldybės biudžeto apyvartos lėšos ES finansinės paramos programų laikinam lėšų stygiui dengti  </t>
    </r>
    <r>
      <rPr>
        <b/>
        <sz val="10"/>
        <rFont val="Times New Roman"/>
        <family val="1"/>
        <charset val="186"/>
      </rPr>
      <t>SB(ESA)</t>
    </r>
  </si>
  <si>
    <t>_____________________________________</t>
  </si>
  <si>
    <t>Stipendijų skyrimo tvarka 2017-12-12 T2-336. 40 studentų po 100 eur/10 mėn.</t>
  </si>
  <si>
    <t xml:space="preserve">Premijų skyrimo tvarka 2017-12-21 T2-337, 10 premijų po 500 eur. </t>
  </si>
  <si>
    <t>Premijų skyrimo tvarka KU 2015-04-14 T2-59, 5 premijos po 580 eur.</t>
  </si>
  <si>
    <t>Komentarai, pagrindimai</t>
  </si>
  <si>
    <t>Europos jaunimo sostinės 2021m. Programos įgyvendinimas</t>
  </si>
  <si>
    <t xml:space="preserve">Baltijos miestų sąjungos (BMS)  Jaunimo komiteto konferencija; EUROPOS PRIZU APDOVANOTŲ MIESTŲ ASOCIACIJOS JAUNIMO FORUMAS; Asociacijos "Klaipėdos regionas"  atstovaujamų projektų jaunimo suvažiavimuose;  Klaipėdos miesto atstovavimas Europos jaunimo forumo renginiuose;  Dalyvavimas "Intercityyouth" tinklo renginiuose. </t>
  </si>
  <si>
    <t>Klaipėdos jaunimo situacijos tyrimo ir Jaunimo politikos plėtros strategijos parengimas</t>
  </si>
  <si>
    <t>Atlikta tyrimų skč.</t>
  </si>
  <si>
    <t>Atvirųjų jaunimo erdvių steigimas</t>
  </si>
  <si>
    <t>Įsteiga Atvira jaunimo erdvė</t>
  </si>
  <si>
    <t>Įsigyta atviros jaunimo erdvės paslauga</t>
  </si>
  <si>
    <t>Parengta paraiška</t>
  </si>
  <si>
    <t>2019-ųjų metų asignavimų planas</t>
  </si>
  <si>
    <t>2022-ųjų metų lėšų projektas</t>
  </si>
  <si>
    <t>2022-ieji metai</t>
  </si>
  <si>
    <t xml:space="preserve">1)Jaunimo politikos plėtros programa Nr.09, patvirtinta Klaipėdos miesto savivaldybės 2019 m. sausio 31 d. sprendimu Nr. T2-19 "Dėl Klaipėdos miesto savivaldybės 2019-2021 metų strateginio veiklos plano patvirtinimo"   2) Jaunimo reikalų tarybos 2018-07-19 raštas Nr. TNS-150 "Dėl jaunimo politikos plėtros programos Nr.09 priemonės "Institucinis ir inciatyvų projektų dalinis finansavimas" finansavimo padidinimo" 3) Sveikatos ir socialinių reikalų komiteto 2018-07-25 protokolas Nr. TAR-70 5 nutarimas. 4)  Miesto plėtros ir strateginio planavimo komiteto 2018-07-25 protokolas  Nr. TAR-71 6 nutarimas. </t>
  </si>
  <si>
    <t xml:space="preserve">Jaunimo politikos plėtros programa, patvirtinta Klaipėdos miesto savivaldybės 2019 m. sausio 31 d. sprendimu Nr. T2-19 "Dėl Klaipėdos miesto savivaldybės 2019-2021 metų strateginio veiklos plano patvirtinimo" </t>
  </si>
  <si>
    <t xml:space="preserve">1) Klaipėdos autobusų parko sąskaita 2019-06-03 AD7-2607. 2) 2019m. balandžio 24 d. Bendradarbiavimo sutartis Nr. J9-1431.  2019 m. jaunimo vasaros akademijoje Klaipėdos vicemeras perėmė Jaunimo vasaros akademijos vėliava. 2020 m. Jaunimo vasaros akademija bus organizuojama Klaipėdos mieste. Į šį renginį suvažiuos 300 jaunimo. Didesnis lėšų skaičius prašomas remiantis Klaipėdos rajono praktika organizuojant JVA, kuri vyko 2019 metais.  Apgyvendinimas 300 žm. 5566,32 Eur 
Maitinimas 300 žm. 10527 Eur 
Scena, garsas 1000 Eur 
Vedėjas 900 Eur 
Renginio fotografavimas filmavimas 500 Eur 
Grupė 1000 Eur
Edukacijos 3297 Eur 
Įgarsinimo ir apšvietimo paslaugos 300 Eur 
Šviečiančios raidės 3 d. 300 Eur
Nuotraukos, padėkos, prizai talentams 650 Eur 
Sporto inventoriaus nuoma: kosminis tinklinis, burbulinis futbolas, dartbolas, stalo futbolas pripučiamas 1000 Eur 
Darbo grupės 1500 Eur 
Darbo grupių lektoriai 500 Eur 
Kanceliarinės prekės 300 Eur 
Fotosiena/akreditacijos 300 Eur 
JTBA apgyvendinimas 300 Eur
Mankštos  100 Eur 
Kavos pertraukėlės svečiams 200 Eur 
Transportas edukacijoms 150 Eur 
Savanorių atributika 200 Eur 
Dekoracijų transportavimas (medinė siena, stendai, žaidimai, siedmaišiai, stalo futbolas ir kt. 100 Eur
Medaliai ir taurės spotinėms 150 Eur 
 Iš viso:  28 840,32 Eur
</t>
  </si>
  <si>
    <t>Suroganizuotų renginių skaičiu, vnt.</t>
  </si>
  <si>
    <t>Klaipėdos miesto savivaldybės tarybos 2018 m. sausio 25 d. sprendimas Nr. T2-16 "Dėl pritarimo Klaipėdos miesto dalyvavimui 2021 metų "Europos jaunimo sostinė" titulo konkurse". Klaipėdos miesto savivaldybės tarybos 2018 m. rugsėjo 27 d. sprendimas Nr. T1-197 "Dėl pritarimo Klaipėdos miesto savivaldybės paraiškai Europos jaunimo sostinės 2021 titului gauti", Klaipėdos miesto savivaldybės tarybos 2019 m. balandžio 12 d. srpendimas Nr. T2-98 "Dėl pritarimo Europos jaunimo forumo ir Klaipėdos miesto savivaldybės bendradarbiavimo dėl Europos jaunimo sostinės 2021 m. titulo sutarties projektui", Klaipėdos miesto savivaldybės ir Europos jaunimo forumo sutartis 2019 m. birželio 28 d. Nr. J9-1993 "Cooperation agreement European youth capital 2021" , Europos jaunimo sostinei 2021 m. skirtų projektų dalinio finansavimo iš Klaipėdos miesto savivaldybės biudžeto lėšų tvarkos aprašas, patvirtinas Klaipėdos miesto savivaldybės tarybos 2019 m. liepos 25 d. sprendimu Nr. T2-251, Klaipėdos miesto savivadybės 2019-2023 metų prioritetų, patvirtintų Klaipėdos miesto savivaldybės 2019 m. liepos 25 d. sprendimu Nr. T2-247, 7.3.1. punktas "Įgyvendinta Europos jaunimo sostinės 2021 m. programa".</t>
  </si>
  <si>
    <t>Sutartis 2019 m. gegužės 23 d. J9-1702</t>
  </si>
  <si>
    <r>
      <t xml:space="preserve">1) </t>
    </r>
    <r>
      <rPr>
        <b/>
        <sz val="10"/>
        <color rgb="FFFF0000"/>
        <rFont val="Arial"/>
        <family val="2"/>
        <charset val="186"/>
      </rPr>
      <t xml:space="preserve">Studijų regatos </t>
    </r>
    <r>
      <rPr>
        <sz val="10"/>
        <color rgb="FFFF0000"/>
        <rFont val="Arial"/>
        <family val="2"/>
        <charset val="186"/>
      </rPr>
      <t xml:space="preserve">- 2018 m. gruodžio 17 d. PVM sąskaita faktūra Nr. AD7-6993;  2019 m. sausio 16 d. Sąskaita faktūra Nr. AD7-242., 2018 m.  gruodžio 14 d. Sąskaita faktūra Nr. AD7-6974 2-3) </t>
    </r>
    <r>
      <rPr>
        <b/>
        <sz val="10"/>
        <color rgb="FFFF0000"/>
        <rFont val="Arial"/>
        <family val="2"/>
        <charset val="186"/>
      </rPr>
      <t>Spalvų bėgimas ir Jaunimo savaitgalis</t>
    </r>
    <r>
      <rPr>
        <sz val="10"/>
        <color rgb="FFFF0000"/>
        <rFont val="Arial"/>
        <family val="2"/>
        <charset val="186"/>
      </rPr>
      <t xml:space="preserve"> - 2019 m. balandžio 5 d. sutartis Nr. J9-1315;  2019-05-27 sąskaita Nr. AD7-2547;  4)</t>
    </r>
    <r>
      <rPr>
        <b/>
        <sz val="10"/>
        <color rgb="FFFF0000"/>
        <rFont val="Arial"/>
        <family val="2"/>
        <charset val="186"/>
      </rPr>
      <t xml:space="preserve"> Rugsėjo 1-oji </t>
    </r>
    <r>
      <rPr>
        <sz val="10"/>
        <color rgb="FFFF0000"/>
        <rFont val="Arial"/>
        <family val="2"/>
        <charset val="186"/>
      </rPr>
      <t>- 2019-08-23 d. sutartis Nr. J9-2334; 2018-09-12 d. sąskaita AD7-4672. 3)</t>
    </r>
    <r>
      <rPr>
        <b/>
        <sz val="10"/>
        <color rgb="FFFF0000"/>
        <rFont val="Arial"/>
        <family val="2"/>
        <charset val="186"/>
      </rPr>
      <t xml:space="preserve"> Jaunimo lyderiai </t>
    </r>
    <r>
      <rPr>
        <sz val="10"/>
        <color rgb="FFFF0000"/>
        <rFont val="Arial"/>
        <family val="2"/>
        <charset val="186"/>
      </rPr>
      <t xml:space="preserve">-  2018 m. lapkričio 12 d. sąskaita  AD7-6002.  </t>
    </r>
  </si>
  <si>
    <t xml:space="preserve">Renginiai - rinkis Klaipėdą. STUDIJŲ REGATA; Rugsėjo 1-osios šventė; rinkis Klaipėdą. JAUNIMO SAVAITGALIS; rinkis Klaipėdą. JAUNIMO LYDERIAI. Rinkis Klaipėdą. Spalvų bėgimas. Jaunimo politikos plėtros programa, patvirtinta Klaipėdos miesto savivaldybės 2019 m. sausio 31 d. sprendimu Nr. T2-19 "Dėl Klaipėdos miesto savivaldybės 2019-2021 metų strateginio veiklos plano patvirtinimo" </t>
  </si>
  <si>
    <r>
      <rPr>
        <sz val="10"/>
        <color rgb="FFFF0000"/>
        <rFont val="Arial"/>
        <family val="2"/>
        <charset val="186"/>
      </rPr>
      <t xml:space="preserve">1) Jaunimo reikalų departamento prie Socialinės apsaugos ir darbo ministerijos 2019-01-25 raštas Nr. 2S-66(5.3) "Dėl jaunimo politikos įgyvendinimo savivaldybėje"  (Klaipėdos miesto savivaldybei rekomenduojamos įgyvendinti jaunimo politikos sritys, užduotys ir rezultatų vertinimo rodikliai, 2 sritis). 2) Nacionalinės jaunimo politikos 2011–2019 metų plėtros programos įgyvendinimo 2017–2019 metų veiklos plano uždaviniu 3.1. „Plėtoti esamas ir kurti naujas jaunimo užimtumui ir ugdymui palankias erdves – suteikti daugiau galimybių socialinę atskirtį patiriančiam jaunimui“ ir siekdamas užtikrinti kokybišką atvirąjį darbą su jaunimu; 3) Klaipėdos miesto savivadybės 2019-2023 metų prioritetų, patvirtintų Klaipėdos miesto savivaldybės 2019 m. liepos 25 d. sprendimu Nr. T2-247, 7.3.2.  punktas "Naujų jaunimo centrų ir erdvių skaičius, vnt. ". </t>
    </r>
    <r>
      <rPr>
        <sz val="10"/>
        <rFont val="Arial"/>
        <family val="2"/>
        <charset val="186"/>
      </rPr>
      <t xml:space="preserve">Skaičiuojama, kad galėtų dirbti vienas asmuo (0,5 etato), kurio alga "į rankas" būtų 400 Eur.  Skaičiuojama, kad "ant popieriaus" algos 12 mėnesiui reikėtų iš viso 6 748,20 Eur. 2 251,80 Eur būtų skirti įgyvendinti veikloms 12 mėnesių laikotarpyje. </t>
    </r>
  </si>
  <si>
    <t>2019 m. asignavimų planas</t>
  </si>
  <si>
    <t>2020m. asignavimų planas</t>
  </si>
  <si>
    <t>2021 m. asignavimų planas</t>
  </si>
  <si>
    <t>2022 m. asignavimų planas</t>
  </si>
  <si>
    <t xml:space="preserve"> 2020 M. KLAIPĖDOS MIESTO SAVIVALDYBĖS ADMINISTRACIJOS</t>
  </si>
  <si>
    <t xml:space="preserve"> 1) Europos jaunimo sostinių  tinklo susitikimas 2018-06-25 m. sąskaita Nr. AD7-3083. 2)  Kvietimas dalyvauti atvirame Baltijos miestų sąjungos (Jaunimo komisijos) susitikime. 3) Kvietimas susitikti su Odesos jaunimo organizacijų atstovais, Viešųjų pirkimų paraiška 2019 m. rugsėjo 3 d. Nr. VS-4552</t>
  </si>
  <si>
    <t>Pritraukta savanorių, skaičius, vnt.</t>
  </si>
  <si>
    <t>Jaunimo savanoriškos tarnybos įgyvendinimas</t>
  </si>
  <si>
    <t xml:space="preserve">Ši priemonė įtraukiama į strateginį veiklos planą, remiantis Jaunimo reikalų departamento prie Socialinės apsaugos ir darbo ministerijos 2019-01-25 raštu Nr. 2S-66(5.3) "Dėl Jaunimo politikos įgyvendinimo savivaldybėje 2019. Šiame rašte išdėstomos jaunimo politikos įgyvendinimo Klaipėdos miesto savivaldybėje 2019 m. prioritetinės ir kitos veiklos sritys, užduotys ir siektinių rezultatų vertinimo kriterijai. Viena iš prioritetinių sričių yra Jaunimo savanoriškos tarnybos modelio įgyvendinimas. Rašto 1.3.1 punkte minima, kad Klaipėdos miesto savivaldybėje 2019 m. turėtų būti parengtas ir patvirtintas jaunimo savanoriškos veiklos organizavimo ir finansavimo Savivaldybėje aprašas (jaunimo savanoriškos veiklos išlaidų kompensavimo tvarka).  Tam, kad ši priemonė būtų pilnai įgyvendinta reikalinga turėti lėšų. Lėšos skaičiuojamos remiantis Jaunimo savanorišką veiklą organizuojančių organizacijų akreditavimo ir jaunimo savanoriškos tarnybos programų finansavimo savivaldybėse 2018-2019 metais konkurso nuostatų, patvirtintų Jaunimo reikalų departamento prie Socialinės apsaugos ir darbo ministerijos direktoriaus 2018 m. rugpjūčio 24 d. įsakymu Nr. 2V-134 (1.4), 41.2. ir 43 punktais. Programos administravimui gali būti skirta iki 10 proc., o vienam savanoriui ne daugiau 50 Eur per mėnesį.  </t>
  </si>
  <si>
    <t>Aiškinamojo rašto priedas Nr.3</t>
  </si>
  <si>
    <t xml:space="preserve"> 2019–2022 M. KLAIPĖDOS MIESTO SAVIVALDYBĖS</t>
  </si>
  <si>
    <t>2020 m. asignavimų planas</t>
  </si>
  <si>
    <t>Atlikta tyrimų, skaičius</t>
  </si>
  <si>
    <t>Pritraukta savanorių, skaičius</t>
  </si>
  <si>
    <t>P1</t>
  </si>
  <si>
    <t xml:space="preserve">* Pagal Klaipėdos miesto savivaldybės tarybos 2019-07-25 sprendimą T2-248
</t>
  </si>
  <si>
    <t>Europos jaunimo sostinės 2021 m. programos įgyvendinimas</t>
  </si>
  <si>
    <t>Įgyvendinta metams suplanuotų programos priemonių, proc.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</si>
</sst>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8" x14ac:knownFonts="1">
    <font>
      <sz val="11"/>
      <color theme="1"/>
      <name val="Calibri"/>
      <family val="2"/>
      <charset val="186"/>
      <scheme val="minor"/>
    </font>
    <font>
      <sz val="10"/>
      <name val="Times New Roman"/>
      <family val="1"/>
      <charset val="186"/>
    </font>
    <font>
      <sz val="9"/>
      <name val="Times New Roman"/>
      <family val="1"/>
      <charset val="186"/>
    </font>
    <font>
      <b/>
      <sz val="10"/>
      <name val="Times New Roman"/>
      <family val="1"/>
      <charset val="186"/>
    </font>
    <font>
      <sz val="8"/>
      <name val="Times New Roman"/>
      <family val="1"/>
      <charset val="186"/>
    </font>
    <font>
      <sz val="10"/>
      <name val="Times New Roman"/>
      <family val="1"/>
    </font>
    <font>
      <sz val="10"/>
      <name val="Arial"/>
      <family val="2"/>
      <charset val="186"/>
    </font>
    <font>
      <b/>
      <sz val="10"/>
      <name val="Times New Roman"/>
      <family val="1"/>
    </font>
    <font>
      <sz val="9"/>
      <color indexed="81"/>
      <name val="Tahoma"/>
      <family val="2"/>
      <charset val="186"/>
    </font>
    <font>
      <b/>
      <sz val="9"/>
      <color indexed="81"/>
      <name val="Tahoma"/>
      <family val="2"/>
      <charset val="186"/>
    </font>
    <font>
      <sz val="11"/>
      <color rgb="FF000000"/>
      <name val="Calibri"/>
      <family val="2"/>
      <scheme val="minor"/>
    </font>
    <font>
      <sz val="12"/>
      <name val="Times New Roman"/>
      <family val="1"/>
      <charset val="186"/>
    </font>
    <font>
      <sz val="10"/>
      <color theme="4" tint="-0.249977111117893"/>
      <name val="Times New Roman"/>
      <family val="1"/>
      <charset val="186"/>
    </font>
    <font>
      <b/>
      <sz val="10"/>
      <color theme="4" tint="-0.249977111117893"/>
      <name val="Times New Roman"/>
      <family val="1"/>
      <charset val="186"/>
    </font>
    <font>
      <sz val="10"/>
      <color theme="4" tint="-0.249977111117893"/>
      <name val="Times New Roman"/>
      <family val="1"/>
    </font>
    <font>
      <sz val="12"/>
      <name val="Arial"/>
      <family val="2"/>
      <charset val="186"/>
    </font>
    <font>
      <sz val="10"/>
      <color rgb="FFFF0000"/>
      <name val="Arial"/>
      <family val="2"/>
      <charset val="186"/>
    </font>
    <font>
      <sz val="12"/>
      <name val="Times New Roman"/>
      <family val="1"/>
    </font>
    <font>
      <b/>
      <sz val="12"/>
      <name val="Times New Roman"/>
      <family val="1"/>
    </font>
    <font>
      <b/>
      <u/>
      <sz val="10"/>
      <name val="Times New Roman"/>
      <family val="1"/>
    </font>
    <font>
      <b/>
      <sz val="10"/>
      <color theme="4" tint="-0.249977111117893"/>
      <name val="Times New Roman"/>
      <family val="1"/>
    </font>
    <font>
      <sz val="10"/>
      <color theme="4" tint="-0.249977111117893"/>
      <name val="Arial"/>
      <family val="2"/>
      <charset val="186"/>
    </font>
    <font>
      <sz val="12"/>
      <color theme="1"/>
      <name val="Times New Roman"/>
      <family val="1"/>
      <charset val="186"/>
    </font>
    <font>
      <sz val="12"/>
      <color rgb="FFFF0000"/>
      <name val="Times New Roman"/>
      <family val="1"/>
      <charset val="186"/>
    </font>
    <font>
      <b/>
      <sz val="10"/>
      <color rgb="FFFF0000"/>
      <name val="Arial"/>
      <family val="2"/>
      <charset val="186"/>
    </font>
    <font>
      <sz val="10"/>
      <color theme="3" tint="0.39997558519241921"/>
      <name val="Times New Roman"/>
      <family val="1"/>
      <charset val="186"/>
    </font>
    <font>
      <sz val="11"/>
      <color rgb="FFFF0000"/>
      <name val="Times New Roman"/>
      <family val="1"/>
      <charset val="186"/>
    </font>
    <font>
      <sz val="10"/>
      <color theme="0"/>
      <name val="Arial"/>
      <family val="2"/>
      <charset val="186"/>
    </font>
  </fonts>
  <fills count="11">
    <fill>
      <patternFill patternType="none"/>
    </fill>
    <fill>
      <patternFill patternType="gray125"/>
    </fill>
    <fill>
      <patternFill patternType="solid">
        <fgColor rgb="FFFFFF99"/>
        <bgColor indexed="64"/>
      </patternFill>
    </fill>
    <fill>
      <patternFill patternType="solid">
        <fgColor indexed="42"/>
        <bgColor indexed="64"/>
      </patternFill>
    </fill>
    <fill>
      <patternFill patternType="solid">
        <fgColor theme="0"/>
        <bgColor indexed="64"/>
      </patternFill>
    </fill>
    <fill>
      <patternFill patternType="solid">
        <fgColor rgb="FFCCFFCC"/>
        <bgColor indexed="64"/>
      </patternFill>
    </fill>
    <fill>
      <patternFill patternType="solid">
        <fgColor indexed="9"/>
        <bgColor indexed="64"/>
      </patternFill>
    </fill>
    <fill>
      <patternFill patternType="solid">
        <fgColor theme="0" tint="-0.14999847407452621"/>
        <bgColor indexed="64"/>
      </patternFill>
    </fill>
    <fill>
      <patternFill patternType="solid">
        <fgColor indexed="45"/>
        <bgColor indexed="64"/>
      </patternFill>
    </fill>
    <fill>
      <patternFill patternType="solid">
        <fgColor indexed="13"/>
        <bgColor indexed="64"/>
      </patternFill>
    </fill>
    <fill>
      <patternFill patternType="solid">
        <fgColor indexed="44"/>
        <bgColor indexed="64"/>
      </patternFill>
    </fill>
  </fills>
  <borders count="73">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4">
    <xf numFmtId="0" fontId="0" fillId="0" borderId="0"/>
    <xf numFmtId="0" fontId="6" fillId="0" borderId="0"/>
    <xf numFmtId="0" fontId="6" fillId="0" borderId="0"/>
    <xf numFmtId="0" fontId="10" fillId="0" borderId="0"/>
  </cellStyleXfs>
  <cellXfs count="597">
    <xf numFmtId="0" fontId="0" fillId="0" borderId="0" xfId="0"/>
    <xf numFmtId="3" fontId="1" fillId="4" borderId="13" xfId="0" applyNumberFormat="1" applyFont="1" applyFill="1" applyBorder="1" applyAlignment="1">
      <alignment horizontal="center" vertical="top"/>
    </xf>
    <xf numFmtId="3" fontId="1" fillId="4" borderId="40" xfId="0" applyNumberFormat="1" applyFont="1" applyFill="1" applyBorder="1" applyAlignment="1">
      <alignment horizontal="center" vertical="top"/>
    </xf>
    <xf numFmtId="164" fontId="1" fillId="4" borderId="13" xfId="0" applyNumberFormat="1" applyFont="1" applyFill="1" applyBorder="1" applyAlignment="1">
      <alignment horizontal="center" vertical="top"/>
    </xf>
    <xf numFmtId="164" fontId="3" fillId="7" borderId="54" xfId="0" applyNumberFormat="1" applyFont="1" applyFill="1" applyBorder="1" applyAlignment="1">
      <alignment horizontal="center" vertical="top"/>
    </xf>
    <xf numFmtId="164" fontId="3" fillId="7" borderId="52" xfId="0" applyNumberFormat="1" applyFont="1" applyFill="1" applyBorder="1" applyAlignment="1">
      <alignment horizontal="center" vertical="top"/>
    </xf>
    <xf numFmtId="164" fontId="1" fillId="4" borderId="3" xfId="0" applyNumberFormat="1" applyFont="1" applyFill="1" applyBorder="1" applyAlignment="1">
      <alignment horizontal="center" vertical="top"/>
    </xf>
    <xf numFmtId="164" fontId="1" fillId="4" borderId="5"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3" fontId="1" fillId="0" borderId="16" xfId="0" applyNumberFormat="1" applyFont="1" applyBorder="1" applyAlignment="1">
      <alignment horizontal="center" vertical="top"/>
    </xf>
    <xf numFmtId="3" fontId="1" fillId="4" borderId="53" xfId="0" applyNumberFormat="1" applyFont="1" applyFill="1" applyBorder="1" applyAlignment="1">
      <alignment horizontal="center" vertical="top"/>
    </xf>
    <xf numFmtId="3" fontId="1" fillId="4" borderId="38" xfId="0" applyNumberFormat="1" applyFont="1" applyFill="1" applyBorder="1" applyAlignment="1">
      <alignment horizontal="center" vertical="top"/>
    </xf>
    <xf numFmtId="3" fontId="1" fillId="0" borderId="67" xfId="0" applyNumberFormat="1" applyFont="1" applyBorder="1" applyAlignment="1">
      <alignment horizontal="center" vertical="top"/>
    </xf>
    <xf numFmtId="164" fontId="1" fillId="4" borderId="29" xfId="0" applyNumberFormat="1" applyFont="1" applyFill="1" applyBorder="1" applyAlignment="1">
      <alignment horizontal="center" vertical="top"/>
    </xf>
    <xf numFmtId="164" fontId="3" fillId="7" borderId="20" xfId="0" applyNumberFormat="1" applyFont="1" applyFill="1" applyBorder="1" applyAlignment="1">
      <alignment horizontal="center" vertical="top"/>
    </xf>
    <xf numFmtId="164" fontId="1" fillId="0" borderId="30" xfId="0" applyNumberFormat="1" applyFont="1" applyFill="1" applyBorder="1" applyAlignment="1">
      <alignment horizontal="center" vertical="top"/>
    </xf>
    <xf numFmtId="3" fontId="1" fillId="0" borderId="68" xfId="0" applyNumberFormat="1" applyFont="1" applyBorder="1" applyAlignment="1">
      <alignment horizontal="center" vertical="top"/>
    </xf>
    <xf numFmtId="164" fontId="1" fillId="0" borderId="5"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3" fontId="1" fillId="0" borderId="38" xfId="0" applyNumberFormat="1" applyFont="1" applyFill="1" applyBorder="1" applyAlignment="1">
      <alignment vertical="top" wrapText="1"/>
    </xf>
    <xf numFmtId="164" fontId="13" fillId="7" borderId="52" xfId="0" applyNumberFormat="1" applyFont="1" applyFill="1" applyBorder="1" applyAlignment="1">
      <alignment horizontal="center" vertical="top"/>
    </xf>
    <xf numFmtId="164" fontId="13" fillId="7" borderId="69" xfId="0" applyNumberFormat="1" applyFont="1" applyFill="1" applyBorder="1" applyAlignment="1">
      <alignment horizontal="center" vertical="top"/>
    </xf>
    <xf numFmtId="164" fontId="13" fillId="7" borderId="54" xfId="0" applyNumberFormat="1" applyFont="1" applyFill="1" applyBorder="1" applyAlignment="1">
      <alignment horizontal="center" vertical="top"/>
    </xf>
    <xf numFmtId="164" fontId="12" fillId="0" borderId="30" xfId="0" applyNumberFormat="1" applyFont="1" applyFill="1" applyBorder="1" applyAlignment="1">
      <alignment horizontal="center" vertical="top"/>
    </xf>
    <xf numFmtId="3" fontId="12" fillId="0" borderId="68" xfId="0" applyNumberFormat="1" applyFont="1" applyBorder="1" applyAlignment="1">
      <alignment horizontal="center" vertical="top"/>
    </xf>
    <xf numFmtId="3" fontId="12" fillId="0" borderId="17" xfId="0" applyNumberFormat="1" applyFont="1" applyBorder="1" applyAlignment="1">
      <alignment horizontal="center" vertical="top"/>
    </xf>
    <xf numFmtId="3" fontId="12" fillId="0" borderId="32" xfId="0" applyNumberFormat="1" applyFont="1" applyBorder="1" applyAlignment="1">
      <alignment horizontal="center" vertical="top"/>
    </xf>
    <xf numFmtId="3" fontId="1" fillId="0" borderId="32" xfId="0" applyNumberFormat="1" applyFont="1" applyBorder="1" applyAlignment="1">
      <alignment horizontal="center" vertical="top"/>
    </xf>
    <xf numFmtId="3" fontId="1" fillId="4" borderId="37" xfId="0" applyNumberFormat="1" applyFont="1" applyFill="1" applyBorder="1" applyAlignment="1">
      <alignment horizontal="left" vertical="top" wrapText="1"/>
    </xf>
    <xf numFmtId="3" fontId="1" fillId="0" borderId="0" xfId="0" applyNumberFormat="1" applyFont="1" applyFill="1" applyBorder="1" applyAlignment="1">
      <alignment horizontal="center" vertical="top" wrapText="1"/>
    </xf>
    <xf numFmtId="164" fontId="1" fillId="0" borderId="43" xfId="0" applyNumberFormat="1" applyFont="1" applyFill="1" applyBorder="1" applyAlignment="1">
      <alignment horizontal="center" vertical="top"/>
    </xf>
    <xf numFmtId="11" fontId="6" fillId="0" borderId="0" xfId="0" applyNumberFormat="1" applyFont="1"/>
    <xf numFmtId="11" fontId="6" fillId="0" borderId="0" xfId="0" applyNumberFormat="1" applyFont="1" applyAlignment="1">
      <alignment horizontal="center"/>
    </xf>
    <xf numFmtId="49" fontId="6" fillId="0" borderId="0" xfId="0" applyNumberFormat="1" applyFont="1"/>
    <xf numFmtId="49" fontId="6" fillId="0" borderId="0" xfId="0" applyNumberFormat="1" applyFont="1" applyAlignment="1">
      <alignment horizontal="center"/>
    </xf>
    <xf numFmtId="3" fontId="6" fillId="0" borderId="0" xfId="0" applyNumberFormat="1" applyFont="1"/>
    <xf numFmtId="3" fontId="4" fillId="0" borderId="0" xfId="0" applyNumberFormat="1" applyFont="1" applyAlignment="1">
      <alignment horizontal="center"/>
    </xf>
    <xf numFmtId="3" fontId="15" fillId="0" borderId="0" xfId="0" applyNumberFormat="1" applyFont="1"/>
    <xf numFmtId="11" fontId="5" fillId="0" borderId="0" xfId="0" applyNumberFormat="1" applyFont="1" applyAlignment="1">
      <alignment horizontal="center" vertical="top" wrapText="1"/>
    </xf>
    <xf numFmtId="49" fontId="5" fillId="0" borderId="0" xfId="0" applyNumberFormat="1" applyFont="1" applyAlignment="1">
      <alignment horizontal="center" vertical="top" wrapText="1"/>
    </xf>
    <xf numFmtId="3" fontId="5" fillId="0" borderId="0" xfId="0" applyNumberFormat="1" applyFont="1" applyAlignment="1">
      <alignment horizontal="center" vertical="top" wrapText="1"/>
    </xf>
    <xf numFmtId="3" fontId="4" fillId="0" borderId="0" xfId="0" applyNumberFormat="1" applyFont="1" applyAlignment="1">
      <alignment horizontal="center" vertical="top" wrapText="1"/>
    </xf>
    <xf numFmtId="164" fontId="5" fillId="0" borderId="0" xfId="0" applyNumberFormat="1" applyFont="1" applyAlignment="1">
      <alignment vertical="top"/>
    </xf>
    <xf numFmtId="3" fontId="5" fillId="0" borderId="19" xfId="0" applyNumberFormat="1" applyFont="1" applyBorder="1" applyAlignment="1">
      <alignment horizontal="center" vertical="top"/>
    </xf>
    <xf numFmtId="3" fontId="1" fillId="0" borderId="27" xfId="0" applyNumberFormat="1" applyFont="1" applyBorder="1" applyAlignment="1">
      <alignment horizontal="center" vertical="center" textRotation="90" wrapText="1"/>
    </xf>
    <xf numFmtId="11" fontId="7" fillId="10" borderId="55" xfId="0" applyNumberFormat="1" applyFont="1" applyFill="1" applyBorder="1" applyAlignment="1">
      <alignment horizontal="center" vertical="top"/>
    </xf>
    <xf numFmtId="11" fontId="7" fillId="10" borderId="10" xfId="0" applyNumberFormat="1" applyFont="1" applyFill="1" applyBorder="1" applyAlignment="1">
      <alignment horizontal="center" vertical="top"/>
    </xf>
    <xf numFmtId="11" fontId="3" fillId="3" borderId="59" xfId="0" applyNumberFormat="1" applyFont="1" applyFill="1" applyBorder="1" applyAlignment="1">
      <alignment horizontal="center" vertical="top"/>
    </xf>
    <xf numFmtId="3" fontId="6" fillId="0" borderId="0" xfId="0" applyNumberFormat="1" applyFont="1" applyBorder="1"/>
    <xf numFmtId="11" fontId="7" fillId="10" borderId="2" xfId="0" applyNumberFormat="1" applyFont="1" applyFill="1" applyBorder="1" applyAlignment="1">
      <alignment vertical="top"/>
    </xf>
    <xf numFmtId="11" fontId="3" fillId="3" borderId="3" xfId="0" applyNumberFormat="1" applyFont="1" applyFill="1" applyBorder="1" applyAlignment="1">
      <alignment horizontal="center" vertical="top"/>
    </xf>
    <xf numFmtId="49" fontId="3" fillId="0" borderId="11" xfId="0" applyNumberFormat="1" applyFont="1" applyBorder="1" applyAlignment="1">
      <alignment vertical="top"/>
    </xf>
    <xf numFmtId="49" fontId="1" fillId="0" borderId="12" xfId="0" applyNumberFormat="1" applyFont="1" applyBorder="1" applyAlignment="1">
      <alignment horizontal="center" vertical="top"/>
    </xf>
    <xf numFmtId="3" fontId="3" fillId="4" borderId="62" xfId="0" applyNumberFormat="1" applyFont="1" applyFill="1" applyBorder="1" applyAlignment="1">
      <alignment vertical="top" wrapText="1"/>
    </xf>
    <xf numFmtId="3" fontId="2" fillId="0" borderId="51" xfId="0" applyNumberFormat="1" applyFont="1" applyFill="1" applyBorder="1" applyAlignment="1">
      <alignment horizontal="center" vertical="center" textRotation="90" wrapText="1"/>
    </xf>
    <xf numFmtId="3" fontId="4" fillId="0" borderId="29" xfId="0" applyNumberFormat="1" applyFont="1" applyFill="1" applyBorder="1" applyAlignment="1">
      <alignment horizontal="center" vertical="center" textRotation="90" wrapText="1"/>
    </xf>
    <xf numFmtId="3" fontId="1" fillId="0" borderId="29" xfId="0" applyNumberFormat="1" applyFont="1" applyFill="1" applyBorder="1" applyAlignment="1">
      <alignment horizontal="center" vertical="top" wrapText="1"/>
    </xf>
    <xf numFmtId="3" fontId="1" fillId="0" borderId="48" xfId="0" applyNumberFormat="1" applyFont="1" applyBorder="1" applyAlignment="1">
      <alignment vertical="top" wrapText="1"/>
    </xf>
    <xf numFmtId="11" fontId="7" fillId="10" borderId="10" xfId="0" applyNumberFormat="1" applyFont="1" applyFill="1" applyBorder="1" applyAlignment="1">
      <alignment vertical="top"/>
    </xf>
    <xf numFmtId="11" fontId="3" fillId="3" borderId="11" xfId="0" applyNumberFormat="1" applyFont="1" applyFill="1" applyBorder="1" applyAlignment="1">
      <alignment horizontal="center" vertical="top"/>
    </xf>
    <xf numFmtId="49" fontId="1" fillId="0" borderId="42" xfId="0" applyNumberFormat="1" applyFont="1" applyBorder="1" applyAlignment="1">
      <alignment horizontal="center" vertical="top"/>
    </xf>
    <xf numFmtId="3" fontId="4" fillId="0" borderId="67" xfId="0" applyNumberFormat="1" applyFont="1" applyFill="1" applyBorder="1" applyAlignment="1">
      <alignment horizontal="center" vertical="center" textRotation="90" wrapText="1"/>
    </xf>
    <xf numFmtId="3" fontId="1" fillId="0" borderId="18" xfId="0" applyNumberFormat="1" applyFont="1" applyFill="1" applyBorder="1" applyAlignment="1">
      <alignment horizontal="center" vertical="top" wrapText="1"/>
    </xf>
    <xf numFmtId="3" fontId="1" fillId="0" borderId="41" xfId="0" applyNumberFormat="1" applyFont="1" applyBorder="1" applyAlignment="1">
      <alignment horizontal="left" vertical="top" wrapText="1"/>
    </xf>
    <xf numFmtId="11" fontId="7" fillId="3" borderId="11" xfId="0" applyNumberFormat="1" applyFont="1" applyFill="1" applyBorder="1" applyAlignment="1">
      <alignment horizontal="center" vertical="top"/>
    </xf>
    <xf numFmtId="11" fontId="7" fillId="10" borderId="20" xfId="0" applyNumberFormat="1" applyFont="1" applyFill="1" applyBorder="1" applyAlignment="1">
      <alignment horizontal="center" vertical="top"/>
    </xf>
    <xf numFmtId="11" fontId="7" fillId="3" borderId="21" xfId="0" applyNumberFormat="1" applyFont="1" applyFill="1" applyBorder="1" applyAlignment="1">
      <alignment horizontal="center" vertical="top"/>
    </xf>
    <xf numFmtId="49" fontId="1" fillId="0" borderId="22" xfId="0" applyNumberFormat="1" applyFont="1" applyBorder="1" applyAlignment="1">
      <alignment horizontal="center" vertical="top"/>
    </xf>
    <xf numFmtId="11" fontId="7" fillId="10" borderId="2" xfId="0" applyNumberFormat="1" applyFont="1" applyFill="1" applyBorder="1" applyAlignment="1">
      <alignment horizontal="center" vertical="top"/>
    </xf>
    <xf numFmtId="11" fontId="7" fillId="3" borderId="3" xfId="0" applyNumberFormat="1" applyFont="1" applyFill="1" applyBorder="1" applyAlignment="1">
      <alignment horizontal="center" vertical="top"/>
    </xf>
    <xf numFmtId="49" fontId="1" fillId="0" borderId="4" xfId="0" applyNumberFormat="1" applyFont="1" applyBorder="1" applyAlignment="1">
      <alignment horizontal="center" vertical="top"/>
    </xf>
    <xf numFmtId="3" fontId="1" fillId="0" borderId="6" xfId="0" applyNumberFormat="1" applyFont="1" applyFill="1" applyBorder="1" applyAlignment="1">
      <alignment horizontal="center" vertical="top" wrapText="1"/>
    </xf>
    <xf numFmtId="3" fontId="7" fillId="7" borderId="65" xfId="0" applyNumberFormat="1" applyFont="1" applyFill="1" applyBorder="1" applyAlignment="1">
      <alignment horizontal="center" vertical="top" wrapText="1"/>
    </xf>
    <xf numFmtId="49" fontId="7" fillId="10" borderId="10" xfId="0" applyNumberFormat="1" applyFont="1" applyFill="1" applyBorder="1" applyAlignment="1">
      <alignment vertical="top"/>
    </xf>
    <xf numFmtId="3" fontId="3" fillId="4" borderId="45" xfId="0" applyNumberFormat="1" applyFont="1" applyFill="1" applyBorder="1" applyAlignment="1">
      <alignment vertical="top" wrapText="1"/>
    </xf>
    <xf numFmtId="3" fontId="7" fillId="0" borderId="11" xfId="0" applyNumberFormat="1" applyFont="1" applyFill="1" applyBorder="1" applyAlignment="1">
      <alignment vertical="center" textRotation="90" wrapText="1"/>
    </xf>
    <xf numFmtId="3" fontId="4" fillId="0" borderId="0" xfId="0" applyNumberFormat="1" applyFont="1" applyFill="1" applyBorder="1" applyAlignment="1">
      <alignment vertical="center" textRotation="90" wrapText="1"/>
    </xf>
    <xf numFmtId="3" fontId="1" fillId="0" borderId="16" xfId="0" applyNumberFormat="1" applyFont="1" applyFill="1" applyBorder="1" applyAlignment="1">
      <alignment horizontal="left" vertical="top" wrapText="1"/>
    </xf>
    <xf numFmtId="3" fontId="4" fillId="0" borderId="67" xfId="0" applyNumberFormat="1" applyFont="1" applyFill="1" applyBorder="1" applyAlignment="1">
      <alignment vertical="center" textRotation="90" wrapText="1"/>
    </xf>
    <xf numFmtId="3" fontId="3" fillId="0" borderId="14" xfId="0" applyNumberFormat="1" applyFont="1" applyBorder="1" applyAlignment="1">
      <alignment vertical="top"/>
    </xf>
    <xf numFmtId="3" fontId="1" fillId="0" borderId="43" xfId="0" applyNumberFormat="1" applyFont="1" applyFill="1" applyBorder="1" applyAlignment="1">
      <alignment horizontal="center" vertical="top" wrapText="1"/>
    </xf>
    <xf numFmtId="3" fontId="1" fillId="0" borderId="43" xfId="0" applyNumberFormat="1" applyFont="1" applyBorder="1" applyAlignment="1">
      <alignment horizontal="left" vertical="top" wrapText="1"/>
    </xf>
    <xf numFmtId="49" fontId="3" fillId="0" borderId="12" xfId="0" applyNumberFormat="1" applyFont="1" applyBorder="1" applyAlignment="1">
      <alignment vertical="top"/>
    </xf>
    <xf numFmtId="3" fontId="6" fillId="4" borderId="0" xfId="0" applyNumberFormat="1" applyFont="1" applyFill="1"/>
    <xf numFmtId="49" fontId="7" fillId="10" borderId="20" xfId="0" applyNumberFormat="1" applyFont="1" applyFill="1" applyBorder="1" applyAlignment="1">
      <alignment vertical="top"/>
    </xf>
    <xf numFmtId="49" fontId="3" fillId="0" borderId="22" xfId="0" applyNumberFormat="1" applyFont="1" applyBorder="1" applyAlignment="1">
      <alignment vertical="top"/>
    </xf>
    <xf numFmtId="3" fontId="7" fillId="0" borderId="21" xfId="0" applyNumberFormat="1" applyFont="1" applyFill="1" applyBorder="1" applyAlignment="1">
      <alignment vertical="center" textRotation="90" wrapText="1"/>
    </xf>
    <xf numFmtId="49" fontId="7" fillId="10" borderId="2" xfId="0" applyNumberFormat="1" applyFont="1" applyFill="1" applyBorder="1" applyAlignment="1">
      <alignment vertical="top"/>
    </xf>
    <xf numFmtId="49" fontId="3" fillId="0" borderId="4" xfId="0" applyNumberFormat="1" applyFont="1" applyBorder="1" applyAlignment="1">
      <alignment vertical="top"/>
    </xf>
    <xf numFmtId="3" fontId="3" fillId="4" borderId="4" xfId="0" applyNumberFormat="1" applyFont="1" applyFill="1" applyBorder="1" applyAlignment="1">
      <alignment vertical="top" wrapText="1"/>
    </xf>
    <xf numFmtId="3" fontId="7" fillId="0" borderId="11" xfId="0" applyNumberFormat="1" applyFont="1" applyFill="1" applyBorder="1" applyAlignment="1">
      <alignment horizontal="center" vertical="center" textRotation="90" wrapText="1"/>
    </xf>
    <xf numFmtId="3" fontId="1" fillId="0" borderId="11" xfId="0" applyNumberFormat="1" applyFont="1" applyFill="1" applyBorder="1" applyAlignment="1">
      <alignment vertical="top" wrapText="1"/>
    </xf>
    <xf numFmtId="3" fontId="4" fillId="0" borderId="0" xfId="0" applyNumberFormat="1" applyFont="1" applyFill="1" applyBorder="1" applyAlignment="1">
      <alignment horizontal="center" vertical="center" textRotation="90" wrapText="1"/>
    </xf>
    <xf numFmtId="3" fontId="7" fillId="0" borderId="21" xfId="0" applyNumberFormat="1" applyFont="1" applyFill="1" applyBorder="1" applyAlignment="1">
      <alignment horizontal="center" vertical="center" textRotation="90" wrapText="1"/>
    </xf>
    <xf numFmtId="3" fontId="4" fillId="0" borderId="1" xfId="0" applyNumberFormat="1" applyFont="1" applyFill="1" applyBorder="1" applyAlignment="1">
      <alignment horizontal="center" vertical="center" textRotation="90" wrapText="1"/>
    </xf>
    <xf numFmtId="3" fontId="3" fillId="7" borderId="65" xfId="0" applyNumberFormat="1" applyFont="1" applyFill="1" applyBorder="1" applyAlignment="1">
      <alignment horizontal="center" vertical="top" wrapText="1"/>
    </xf>
    <xf numFmtId="49" fontId="1" fillId="0" borderId="29" xfId="0" applyNumberFormat="1" applyFont="1" applyBorder="1" applyAlignment="1">
      <alignment horizontal="center" vertical="top"/>
    </xf>
    <xf numFmtId="49" fontId="1" fillId="0" borderId="1" xfId="0" applyNumberFormat="1" applyFont="1" applyBorder="1" applyAlignment="1">
      <alignment horizontal="center" vertical="top"/>
    </xf>
    <xf numFmtId="3" fontId="1" fillId="0" borderId="48" xfId="0" applyNumberFormat="1" applyFont="1" applyBorder="1" applyAlignment="1">
      <alignment horizontal="left" vertical="top" wrapText="1"/>
    </xf>
    <xf numFmtId="49" fontId="7" fillId="10" borderId="10" xfId="0" applyNumberFormat="1" applyFont="1" applyFill="1" applyBorder="1" applyAlignment="1">
      <alignment horizontal="center" vertical="top"/>
    </xf>
    <xf numFmtId="49" fontId="1" fillId="0" borderId="0" xfId="0" applyNumberFormat="1" applyFont="1" applyBorder="1" applyAlignment="1">
      <alignment horizontal="center" vertical="top"/>
    </xf>
    <xf numFmtId="3" fontId="3" fillId="7" borderId="65" xfId="0" applyNumberFormat="1" applyFont="1" applyFill="1" applyBorder="1" applyAlignment="1">
      <alignment vertical="top" wrapText="1"/>
    </xf>
    <xf numFmtId="164" fontId="3" fillId="5" borderId="55" xfId="0" applyNumberFormat="1" applyFont="1" applyFill="1" applyBorder="1" applyAlignment="1">
      <alignment horizontal="center" vertical="top" wrapText="1"/>
    </xf>
    <xf numFmtId="164" fontId="7" fillId="10" borderId="20" xfId="0" applyNumberFormat="1" applyFont="1" applyFill="1" applyBorder="1" applyAlignment="1">
      <alignment horizontal="center" vertical="top" wrapText="1"/>
    </xf>
    <xf numFmtId="11" fontId="7" fillId="9" borderId="55" xfId="0" applyNumberFormat="1" applyFont="1" applyFill="1" applyBorder="1" applyAlignment="1">
      <alignment vertical="top"/>
    </xf>
    <xf numFmtId="164" fontId="7" fillId="9" borderId="55" xfId="0" applyNumberFormat="1" applyFont="1" applyFill="1" applyBorder="1" applyAlignment="1">
      <alignment horizontal="center" vertical="top"/>
    </xf>
    <xf numFmtId="3" fontId="6" fillId="0" borderId="0" xfId="0" applyNumberFormat="1" applyFont="1" applyBorder="1" applyAlignment="1">
      <alignment horizontal="center"/>
    </xf>
    <xf numFmtId="164" fontId="1" fillId="0" borderId="61" xfId="0" applyNumberFormat="1" applyFont="1" applyBorder="1" applyAlignment="1">
      <alignment horizontal="center" vertical="center" wrapText="1"/>
    </xf>
    <xf numFmtId="3" fontId="5" fillId="0" borderId="0" xfId="0" applyNumberFormat="1" applyFont="1" applyBorder="1" applyAlignment="1">
      <alignment vertical="top"/>
    </xf>
    <xf numFmtId="3" fontId="5" fillId="0" borderId="0" xfId="0" applyNumberFormat="1" applyFont="1" applyBorder="1" applyAlignment="1">
      <alignment horizontal="center" vertical="top"/>
    </xf>
    <xf numFmtId="164" fontId="3" fillId="9" borderId="61" xfId="0" applyNumberFormat="1" applyFont="1" applyFill="1" applyBorder="1" applyAlignment="1">
      <alignment horizontal="center" vertical="top"/>
    </xf>
    <xf numFmtId="164" fontId="5" fillId="0" borderId="0" xfId="0" applyNumberFormat="1" applyFont="1" applyBorder="1" applyAlignment="1">
      <alignment vertical="top"/>
    </xf>
    <xf numFmtId="164" fontId="1" fillId="0" borderId="52" xfId="0" applyNumberFormat="1" applyFont="1" applyFill="1" applyBorder="1" applyAlignment="1">
      <alignment horizontal="center" vertical="top"/>
    </xf>
    <xf numFmtId="164" fontId="3" fillId="7" borderId="61" xfId="0" applyNumberFormat="1" applyFont="1" applyFill="1" applyBorder="1" applyAlignment="1">
      <alignment horizontal="center" vertical="top"/>
    </xf>
    <xf numFmtId="164" fontId="6" fillId="0" borderId="0" xfId="0" applyNumberFormat="1" applyFont="1"/>
    <xf numFmtId="164" fontId="14" fillId="0" borderId="0" xfId="0" applyNumberFormat="1" applyFont="1" applyAlignment="1">
      <alignment vertical="top"/>
    </xf>
    <xf numFmtId="164" fontId="12" fillId="0" borderId="5" xfId="0" applyNumberFormat="1" applyFont="1" applyFill="1" applyBorder="1" applyAlignment="1">
      <alignment horizontal="center" vertical="top"/>
    </xf>
    <xf numFmtId="164" fontId="12" fillId="0" borderId="13" xfId="0" applyNumberFormat="1" applyFont="1" applyFill="1" applyBorder="1" applyAlignment="1">
      <alignment horizontal="center" vertical="top"/>
    </xf>
    <xf numFmtId="164" fontId="12" fillId="0" borderId="29" xfId="0" applyNumberFormat="1" applyFont="1" applyFill="1" applyBorder="1" applyAlignment="1">
      <alignment horizontal="center" vertical="top"/>
    </xf>
    <xf numFmtId="164" fontId="12" fillId="0" borderId="43" xfId="0" applyNumberFormat="1" applyFont="1" applyFill="1" applyBorder="1" applyAlignment="1">
      <alignment horizontal="center" vertical="top"/>
    </xf>
    <xf numFmtId="164" fontId="12" fillId="0" borderId="18" xfId="0" applyNumberFormat="1" applyFont="1" applyFill="1" applyBorder="1" applyAlignment="1">
      <alignment horizontal="center" vertical="top"/>
    </xf>
    <xf numFmtId="164" fontId="20" fillId="10" borderId="20" xfId="0" applyNumberFormat="1" applyFont="1" applyFill="1" applyBorder="1" applyAlignment="1">
      <alignment horizontal="center" vertical="top" wrapText="1"/>
    </xf>
    <xf numFmtId="164" fontId="20" fillId="9" borderId="55" xfId="0" applyNumberFormat="1" applyFont="1" applyFill="1" applyBorder="1" applyAlignment="1">
      <alignment horizontal="center" vertical="top"/>
    </xf>
    <xf numFmtId="3" fontId="20" fillId="0" borderId="0" xfId="0" applyNumberFormat="1" applyFont="1" applyFill="1" applyBorder="1" applyAlignment="1">
      <alignment horizontal="center" wrapText="1"/>
    </xf>
    <xf numFmtId="164" fontId="12" fillId="0" borderId="61" xfId="0" applyNumberFormat="1" applyFont="1" applyBorder="1" applyAlignment="1">
      <alignment horizontal="center" vertical="center" wrapText="1"/>
    </xf>
    <xf numFmtId="164" fontId="12" fillId="0" borderId="52" xfId="0" applyNumberFormat="1" applyFont="1" applyFill="1" applyBorder="1" applyAlignment="1">
      <alignment horizontal="center" vertical="top"/>
    </xf>
    <xf numFmtId="164" fontId="13" fillId="7" borderId="61" xfId="0" applyNumberFormat="1" applyFont="1" applyFill="1" applyBorder="1" applyAlignment="1">
      <alignment horizontal="center" vertical="top"/>
    </xf>
    <xf numFmtId="164" fontId="21" fillId="0" borderId="0" xfId="0" applyNumberFormat="1" applyFont="1"/>
    <xf numFmtId="3" fontId="21" fillId="0" borderId="0" xfId="0" applyNumberFormat="1" applyFont="1" applyAlignment="1">
      <alignment horizontal="center"/>
    </xf>
    <xf numFmtId="3" fontId="14" fillId="0" borderId="19" xfId="0" applyNumberFormat="1" applyFont="1" applyBorder="1" applyAlignment="1">
      <alignment horizontal="center" vertical="top"/>
    </xf>
    <xf numFmtId="3" fontId="12" fillId="0" borderId="27" xfId="0" applyNumberFormat="1" applyFont="1" applyBorder="1" applyAlignment="1">
      <alignment horizontal="center" vertical="center" textRotation="90" wrapText="1"/>
    </xf>
    <xf numFmtId="3" fontId="21" fillId="0" borderId="0" xfId="0" applyNumberFormat="1" applyFont="1" applyBorder="1" applyAlignment="1">
      <alignment horizontal="center"/>
    </xf>
    <xf numFmtId="3" fontId="14" fillId="0" borderId="0" xfId="0" applyNumberFormat="1" applyFont="1" applyBorder="1" applyAlignment="1">
      <alignment horizontal="center" vertical="top"/>
    </xf>
    <xf numFmtId="3" fontId="7" fillId="0" borderId="3" xfId="0" applyNumberFormat="1" applyFont="1" applyFill="1" applyBorder="1" applyAlignment="1">
      <alignment vertical="center" textRotation="90" wrapText="1"/>
    </xf>
    <xf numFmtId="3" fontId="16" fillId="4" borderId="0" xfId="0" applyNumberFormat="1" applyFont="1" applyFill="1" applyAlignment="1">
      <alignment vertical="center" wrapText="1"/>
    </xf>
    <xf numFmtId="3" fontId="16" fillId="0" borderId="0" xfId="0" applyNumberFormat="1" applyFont="1"/>
    <xf numFmtId="49" fontId="7" fillId="10" borderId="2" xfId="0" applyNumberFormat="1" applyFont="1" applyFill="1" applyBorder="1" applyAlignment="1">
      <alignment horizontal="center" vertical="top"/>
    </xf>
    <xf numFmtId="49" fontId="7" fillId="10" borderId="20" xfId="0" applyNumberFormat="1" applyFont="1" applyFill="1" applyBorder="1" applyAlignment="1">
      <alignment horizontal="center" vertical="top"/>
    </xf>
    <xf numFmtId="49" fontId="7" fillId="3" borderId="3" xfId="0" applyNumberFormat="1" applyFont="1" applyFill="1" applyBorder="1" applyAlignment="1">
      <alignment horizontal="center" vertical="top"/>
    </xf>
    <xf numFmtId="49" fontId="7" fillId="3" borderId="21" xfId="0" applyNumberFormat="1" applyFont="1" applyFill="1" applyBorder="1" applyAlignment="1">
      <alignment horizontal="center" vertical="top"/>
    </xf>
    <xf numFmtId="3" fontId="16" fillId="0" borderId="0" xfId="0" applyNumberFormat="1" applyFont="1" applyAlignment="1">
      <alignment wrapText="1"/>
    </xf>
    <xf numFmtId="3" fontId="14" fillId="0" borderId="18" xfId="0" applyNumberFormat="1" applyFont="1" applyBorder="1" applyAlignment="1">
      <alignment horizontal="center" vertical="top"/>
    </xf>
    <xf numFmtId="3" fontId="12" fillId="0" borderId="22" xfId="0" applyNumberFormat="1" applyFont="1" applyBorder="1" applyAlignment="1">
      <alignment horizontal="center" vertical="center" textRotation="90" wrapText="1"/>
    </xf>
    <xf numFmtId="3" fontId="12" fillId="0" borderId="62" xfId="0" applyNumberFormat="1" applyFont="1" applyBorder="1" applyAlignment="1">
      <alignment horizontal="center" vertical="top"/>
    </xf>
    <xf numFmtId="3" fontId="6" fillId="0" borderId="43" xfId="0" applyNumberFormat="1" applyFont="1" applyBorder="1"/>
    <xf numFmtId="3" fontId="11" fillId="0" borderId="43" xfId="0" applyNumberFormat="1" applyFont="1" applyBorder="1"/>
    <xf numFmtId="3" fontId="11" fillId="0" borderId="52" xfId="0" applyNumberFormat="1" applyFont="1" applyBorder="1"/>
    <xf numFmtId="3" fontId="12" fillId="0" borderId="5" xfId="0" applyNumberFormat="1" applyFont="1" applyBorder="1" applyAlignment="1">
      <alignment horizontal="center" vertical="top"/>
    </xf>
    <xf numFmtId="3" fontId="12" fillId="0" borderId="23" xfId="0" applyNumberFormat="1" applyFont="1" applyBorder="1" applyAlignment="1">
      <alignment horizontal="center" vertical="top"/>
    </xf>
    <xf numFmtId="3" fontId="1" fillId="0" borderId="61" xfId="0" applyNumberFormat="1" applyFont="1" applyBorder="1" applyAlignment="1">
      <alignment vertical="top" wrapText="1"/>
    </xf>
    <xf numFmtId="164" fontId="13" fillId="4" borderId="13" xfId="0" applyNumberFormat="1" applyFont="1" applyFill="1" applyBorder="1" applyAlignment="1">
      <alignment horizontal="center" vertical="top"/>
    </xf>
    <xf numFmtId="3" fontId="3" fillId="7" borderId="61" xfId="0" applyNumberFormat="1" applyFont="1" applyFill="1" applyBorder="1" applyAlignment="1">
      <alignment horizontal="right" vertical="top" wrapText="1"/>
    </xf>
    <xf numFmtId="164" fontId="3" fillId="7" borderId="60" xfId="0" applyNumberFormat="1" applyFont="1" applyFill="1" applyBorder="1" applyAlignment="1">
      <alignment horizontal="center" vertical="top"/>
    </xf>
    <xf numFmtId="3" fontId="1" fillId="4" borderId="25" xfId="0" applyNumberFormat="1" applyFont="1" applyFill="1" applyBorder="1" applyAlignment="1">
      <alignment vertical="top"/>
    </xf>
    <xf numFmtId="3" fontId="12" fillId="4" borderId="25" xfId="0" applyNumberFormat="1" applyFont="1" applyFill="1" applyBorder="1" applyAlignment="1">
      <alignment vertical="top"/>
    </xf>
    <xf numFmtId="3" fontId="12" fillId="4" borderId="23" xfId="0" applyNumberFormat="1" applyFont="1" applyFill="1" applyBorder="1" applyAlignment="1">
      <alignment vertical="top"/>
    </xf>
    <xf numFmtId="49" fontId="7" fillId="3" borderId="11" xfId="0" applyNumberFormat="1" applyFont="1" applyFill="1" applyBorder="1" applyAlignment="1">
      <alignment horizontal="center" vertical="top"/>
    </xf>
    <xf numFmtId="3" fontId="1" fillId="4" borderId="41" xfId="0" applyNumberFormat="1" applyFont="1" applyFill="1" applyBorder="1" applyAlignment="1">
      <alignment vertical="top" wrapText="1"/>
    </xf>
    <xf numFmtId="3" fontId="3" fillId="0" borderId="13" xfId="0" applyNumberFormat="1" applyFont="1" applyBorder="1" applyAlignment="1">
      <alignment vertical="top"/>
    </xf>
    <xf numFmtId="164" fontId="13" fillId="7" borderId="20" xfId="0" applyNumberFormat="1" applyFont="1" applyFill="1" applyBorder="1" applyAlignment="1">
      <alignment horizontal="center" vertical="top"/>
    </xf>
    <xf numFmtId="0" fontId="16" fillId="0" borderId="61" xfId="0" applyFont="1" applyBorder="1" applyAlignment="1">
      <alignment vertical="top" wrapText="1"/>
    </xf>
    <xf numFmtId="3" fontId="3" fillId="0" borderId="60" xfId="0" applyNumberFormat="1" applyFont="1" applyBorder="1" applyAlignment="1">
      <alignment vertical="top"/>
    </xf>
    <xf numFmtId="3" fontId="1" fillId="4" borderId="41" xfId="0" applyNumberFormat="1" applyFont="1" applyFill="1" applyBorder="1" applyAlignment="1">
      <alignment horizontal="left" vertical="top"/>
    </xf>
    <xf numFmtId="3" fontId="12" fillId="4" borderId="41" xfId="0" applyNumberFormat="1" applyFont="1" applyFill="1" applyBorder="1" applyAlignment="1">
      <alignment horizontal="left" vertical="top"/>
    </xf>
    <xf numFmtId="3" fontId="12" fillId="4" borderId="40" xfId="0" applyNumberFormat="1" applyFont="1" applyFill="1" applyBorder="1" applyAlignment="1">
      <alignment horizontal="left" vertical="top"/>
    </xf>
    <xf numFmtId="3" fontId="1" fillId="4" borderId="61" xfId="0" applyNumberFormat="1" applyFont="1" applyFill="1" applyBorder="1" applyAlignment="1">
      <alignment horizontal="left" vertical="top"/>
    </xf>
    <xf numFmtId="3" fontId="12" fillId="4" borderId="61" xfId="0" applyNumberFormat="1" applyFont="1" applyFill="1" applyBorder="1" applyAlignment="1">
      <alignment horizontal="left" vertical="top"/>
    </xf>
    <xf numFmtId="0" fontId="1" fillId="0" borderId="61" xfId="0" applyFont="1" applyBorder="1" applyAlignment="1">
      <alignment vertical="top" wrapText="1"/>
    </xf>
    <xf numFmtId="3" fontId="1" fillId="0" borderId="66" xfId="0" applyNumberFormat="1" applyFont="1" applyBorder="1" applyAlignment="1">
      <alignment horizontal="center" vertical="top"/>
    </xf>
    <xf numFmtId="3" fontId="12" fillId="0" borderId="66" xfId="0" applyNumberFormat="1" applyFont="1" applyBorder="1" applyAlignment="1">
      <alignment horizontal="center" vertical="top"/>
    </xf>
    <xf numFmtId="3" fontId="12" fillId="0" borderId="61" xfId="0" applyNumberFormat="1" applyFont="1" applyBorder="1" applyAlignment="1">
      <alignment horizontal="center" vertical="top" wrapText="1"/>
    </xf>
    <xf numFmtId="3" fontId="1" fillId="0" borderId="61" xfId="0" applyNumberFormat="1" applyFont="1" applyBorder="1" applyAlignment="1">
      <alignment horizontal="center" vertical="top"/>
    </xf>
    <xf numFmtId="3" fontId="12" fillId="0" borderId="61" xfId="0" applyNumberFormat="1" applyFont="1" applyBorder="1" applyAlignment="1">
      <alignment horizontal="center" vertical="top"/>
    </xf>
    <xf numFmtId="3" fontId="1" fillId="0" borderId="36" xfId="0" applyNumberFormat="1" applyFont="1" applyBorder="1" applyAlignment="1">
      <alignment vertical="top" wrapText="1"/>
    </xf>
    <xf numFmtId="3" fontId="12" fillId="0" borderId="12" xfId="0" applyNumberFormat="1" applyFont="1" applyBorder="1" applyAlignment="1">
      <alignment horizontal="center" vertical="top" wrapText="1"/>
    </xf>
    <xf numFmtId="3" fontId="12" fillId="0" borderId="45" xfId="0" applyNumberFormat="1" applyFont="1" applyBorder="1" applyAlignment="1">
      <alignment horizontal="center" vertical="top"/>
    </xf>
    <xf numFmtId="3" fontId="23" fillId="0" borderId="43" xfId="0" applyNumberFormat="1" applyFont="1" applyBorder="1" applyAlignment="1">
      <alignment vertical="center" wrapText="1"/>
    </xf>
    <xf numFmtId="0" fontId="0" fillId="0" borderId="61" xfId="0" applyBorder="1" applyAlignment="1">
      <alignment vertical="center" wrapText="1"/>
    </xf>
    <xf numFmtId="3" fontId="1" fillId="4" borderId="64" xfId="0" applyNumberFormat="1" applyFont="1" applyFill="1" applyBorder="1" applyAlignment="1">
      <alignment horizontal="center" vertical="top" wrapText="1"/>
    </xf>
    <xf numFmtId="49" fontId="3" fillId="0" borderId="3" xfId="0" applyNumberFormat="1" applyFont="1" applyBorder="1" applyAlignment="1">
      <alignment horizontal="center" vertical="top"/>
    </xf>
    <xf numFmtId="49" fontId="3" fillId="0" borderId="11" xfId="0" applyNumberFormat="1" applyFont="1" applyBorder="1" applyAlignment="1">
      <alignment horizontal="center" vertical="top"/>
    </xf>
    <xf numFmtId="49" fontId="3" fillId="0" borderId="21" xfId="0" applyNumberFormat="1" applyFont="1" applyBorder="1" applyAlignment="1">
      <alignment horizontal="center" vertical="top"/>
    </xf>
    <xf numFmtId="3" fontId="1" fillId="0" borderId="11" xfId="0" applyNumberFormat="1" applyFont="1" applyFill="1" applyBorder="1" applyAlignment="1">
      <alignment horizontal="left" vertical="top" wrapText="1"/>
    </xf>
    <xf numFmtId="3" fontId="1" fillId="0" borderId="21" xfId="0" applyNumberFormat="1" applyFont="1" applyFill="1" applyBorder="1" applyAlignment="1">
      <alignment horizontal="left" vertical="top" wrapText="1"/>
    </xf>
    <xf numFmtId="3" fontId="2" fillId="0" borderId="3" xfId="0" applyNumberFormat="1" applyFont="1" applyFill="1" applyBorder="1" applyAlignment="1">
      <alignment horizontal="center" vertical="center" textRotation="90" wrapText="1"/>
    </xf>
    <xf numFmtId="3" fontId="2" fillId="0" borderId="11" xfId="0" applyNumberFormat="1" applyFont="1" applyFill="1" applyBorder="1" applyAlignment="1">
      <alignment horizontal="center" vertical="center" textRotation="90" wrapText="1"/>
    </xf>
    <xf numFmtId="3" fontId="2" fillId="0" borderId="21" xfId="0" applyNumberFormat="1" applyFont="1" applyFill="1" applyBorder="1" applyAlignment="1">
      <alignment horizontal="center" vertical="center" textRotation="90" wrapText="1"/>
    </xf>
    <xf numFmtId="3" fontId="4" fillId="0" borderId="32" xfId="0" applyNumberFormat="1" applyFont="1" applyFill="1" applyBorder="1" applyAlignment="1">
      <alignment horizontal="center" vertical="center" textRotation="90" wrapText="1"/>
    </xf>
    <xf numFmtId="3" fontId="3" fillId="0" borderId="7" xfId="0" applyNumberFormat="1" applyFont="1" applyBorder="1" applyAlignment="1">
      <alignment horizontal="center" vertical="top"/>
    </xf>
    <xf numFmtId="3" fontId="3" fillId="0" borderId="14" xfId="0" applyNumberFormat="1" applyFont="1" applyBorder="1" applyAlignment="1">
      <alignment horizontal="center" vertical="top"/>
    </xf>
    <xf numFmtId="3" fontId="3" fillId="0" borderId="25" xfId="0" applyNumberFormat="1" applyFont="1" applyBorder="1" applyAlignment="1">
      <alignment horizontal="center" vertical="top"/>
    </xf>
    <xf numFmtId="3" fontId="1" fillId="0" borderId="7" xfId="0" applyNumberFormat="1" applyFont="1" applyBorder="1" applyAlignment="1">
      <alignment horizontal="center" vertical="top" wrapText="1"/>
    </xf>
    <xf numFmtId="3" fontId="1" fillId="0" borderId="7" xfId="0" applyNumberFormat="1" applyFont="1" applyFill="1" applyBorder="1" applyAlignment="1">
      <alignment horizontal="center" vertical="top" wrapText="1"/>
    </xf>
    <xf numFmtId="164" fontId="1" fillId="0" borderId="7" xfId="0" applyNumberFormat="1" applyFont="1" applyFill="1" applyBorder="1" applyAlignment="1">
      <alignment horizontal="center" vertical="top"/>
    </xf>
    <xf numFmtId="164" fontId="12" fillId="0" borderId="7" xfId="0" applyNumberFormat="1" applyFont="1" applyFill="1" applyBorder="1" applyAlignment="1">
      <alignment horizontal="center" vertical="top"/>
    </xf>
    <xf numFmtId="3" fontId="1" fillId="0" borderId="7" xfId="0" applyNumberFormat="1" applyFont="1" applyBorder="1" applyAlignment="1">
      <alignment horizontal="center" vertical="top"/>
    </xf>
    <xf numFmtId="3" fontId="1" fillId="0" borderId="14" xfId="0" applyNumberFormat="1" applyFont="1" applyBorder="1" applyAlignment="1">
      <alignment horizontal="center" vertical="top"/>
    </xf>
    <xf numFmtId="3" fontId="1" fillId="4" borderId="41" xfId="0" applyNumberFormat="1" applyFont="1" applyFill="1" applyBorder="1" applyAlignment="1">
      <alignment horizontal="center" vertical="top"/>
    </xf>
    <xf numFmtId="3" fontId="1" fillId="4" borderId="25" xfId="0" applyNumberFormat="1" applyFont="1" applyFill="1" applyBorder="1" applyAlignment="1">
      <alignment horizontal="center" vertical="top"/>
    </xf>
    <xf numFmtId="3" fontId="6" fillId="4" borderId="0" xfId="0" applyNumberFormat="1" applyFont="1" applyFill="1" applyBorder="1" applyAlignment="1">
      <alignment horizontal="left" vertical="center" wrapText="1"/>
    </xf>
    <xf numFmtId="3" fontId="12" fillId="0" borderId="17" xfId="0" applyNumberFormat="1" applyFont="1" applyBorder="1" applyAlignment="1">
      <alignment horizontal="left" vertical="top"/>
    </xf>
    <xf numFmtId="3" fontId="1" fillId="0" borderId="17" xfId="0" applyNumberFormat="1" applyFont="1" applyBorder="1" applyAlignment="1">
      <alignment horizontal="left" vertical="top"/>
    </xf>
    <xf numFmtId="3" fontId="6" fillId="0" borderId="0" xfId="0" applyNumberFormat="1" applyFont="1" applyAlignment="1">
      <alignment horizontal="center"/>
    </xf>
    <xf numFmtId="3" fontId="4" fillId="0" borderId="17" xfId="0" applyNumberFormat="1" applyFont="1" applyFill="1" applyBorder="1" applyAlignment="1">
      <alignment horizontal="center" vertical="center" textRotation="90" wrapText="1"/>
    </xf>
    <xf numFmtId="3" fontId="12" fillId="0" borderId="37" xfId="0" applyNumberFormat="1" applyFont="1" applyBorder="1" applyAlignment="1">
      <alignment horizontal="left" vertical="top"/>
    </xf>
    <xf numFmtId="3" fontId="1" fillId="0" borderId="22" xfId="0" applyNumberFormat="1" applyFont="1" applyBorder="1" applyAlignment="1">
      <alignment horizontal="center" vertical="center" textRotation="90" wrapText="1"/>
    </xf>
    <xf numFmtId="3" fontId="1" fillId="0" borderId="11" xfId="0" applyNumberFormat="1" applyFont="1" applyBorder="1" applyAlignment="1">
      <alignment horizontal="center" vertical="top"/>
    </xf>
    <xf numFmtId="3" fontId="1" fillId="0" borderId="6" xfId="0" applyNumberFormat="1" applyFont="1" applyBorder="1" applyAlignment="1">
      <alignment horizontal="center" vertical="top"/>
    </xf>
    <xf numFmtId="3" fontId="1" fillId="0" borderId="64" xfId="0" applyNumberFormat="1" applyFont="1" applyBorder="1" applyAlignment="1">
      <alignment horizontal="center" vertical="top"/>
    </xf>
    <xf numFmtId="3" fontId="1" fillId="4" borderId="21" xfId="0" applyNumberFormat="1" applyFont="1" applyFill="1" applyBorder="1" applyAlignment="1">
      <alignment horizontal="center" vertical="top"/>
    </xf>
    <xf numFmtId="3" fontId="1" fillId="4" borderId="24" xfId="0" applyNumberFormat="1" applyFont="1" applyFill="1" applyBorder="1" applyAlignment="1">
      <alignment horizontal="center" vertical="top"/>
    </xf>
    <xf numFmtId="3" fontId="2" fillId="0" borderId="38" xfId="0" applyNumberFormat="1" applyFont="1" applyFill="1" applyBorder="1" applyAlignment="1">
      <alignment horizontal="center" vertical="center" textRotation="90" wrapText="1"/>
    </xf>
    <xf numFmtId="3" fontId="11" fillId="0" borderId="0" xfId="0" applyNumberFormat="1" applyFont="1" applyAlignment="1">
      <alignment vertical="top" wrapText="1"/>
    </xf>
    <xf numFmtId="3" fontId="1" fillId="0" borderId="17" xfId="0" applyNumberFormat="1" applyFont="1" applyBorder="1" applyAlignment="1">
      <alignment horizontal="center" vertical="top"/>
    </xf>
    <xf numFmtId="164" fontId="3" fillId="7" borderId="72" xfId="0" applyNumberFormat="1" applyFont="1" applyFill="1" applyBorder="1" applyAlignment="1">
      <alignment horizontal="center" vertical="top"/>
    </xf>
    <xf numFmtId="3" fontId="1" fillId="0" borderId="5" xfId="0" applyNumberFormat="1" applyFont="1" applyBorder="1" applyAlignment="1">
      <alignment vertical="top" wrapText="1"/>
    </xf>
    <xf numFmtId="3" fontId="1" fillId="0" borderId="43" xfId="0" applyNumberFormat="1" applyFont="1" applyBorder="1" applyAlignment="1">
      <alignment vertical="top" wrapText="1"/>
    </xf>
    <xf numFmtId="3" fontId="1" fillId="0" borderId="43" xfId="0" applyNumberFormat="1" applyFont="1" applyBorder="1" applyAlignment="1">
      <alignment horizontal="center" vertical="top"/>
    </xf>
    <xf numFmtId="3" fontId="1" fillId="0" borderId="14" xfId="0" applyNumberFormat="1" applyFont="1" applyBorder="1" applyAlignment="1">
      <alignment vertical="top" wrapText="1"/>
    </xf>
    <xf numFmtId="3" fontId="3" fillId="7" borderId="52" xfId="0" applyNumberFormat="1" applyFont="1" applyFill="1" applyBorder="1" applyAlignment="1">
      <alignment horizontal="right" vertical="top" wrapText="1"/>
    </xf>
    <xf numFmtId="3" fontId="3" fillId="7" borderId="53" xfId="0" applyNumberFormat="1" applyFont="1" applyFill="1" applyBorder="1" applyAlignment="1">
      <alignment horizontal="center" vertical="top" wrapText="1"/>
    </xf>
    <xf numFmtId="164" fontId="3" fillId="7" borderId="40" xfId="0" applyNumberFormat="1" applyFont="1" applyFill="1" applyBorder="1" applyAlignment="1">
      <alignment horizontal="center" vertical="top"/>
    </xf>
    <xf numFmtId="3" fontId="1" fillId="4" borderId="6" xfId="0" applyNumberFormat="1" applyFont="1" applyFill="1" applyBorder="1" applyAlignment="1">
      <alignment horizontal="center" vertical="top" wrapText="1"/>
    </xf>
    <xf numFmtId="11" fontId="7" fillId="9" borderId="20" xfId="0" applyNumberFormat="1" applyFont="1" applyFill="1" applyBorder="1" applyAlignment="1">
      <alignment vertical="top"/>
    </xf>
    <xf numFmtId="164" fontId="7" fillId="9" borderId="20" xfId="0" applyNumberFormat="1" applyFont="1" applyFill="1" applyBorder="1" applyAlignment="1">
      <alignment horizontal="center" vertical="top"/>
    </xf>
    <xf numFmtId="11" fontId="7" fillId="10" borderId="31" xfId="0" applyNumberFormat="1" applyFont="1" applyFill="1" applyBorder="1" applyAlignment="1">
      <alignment horizontal="center" vertical="top"/>
    </xf>
    <xf numFmtId="164" fontId="7" fillId="10" borderId="31" xfId="0" applyNumberFormat="1" applyFont="1" applyFill="1" applyBorder="1" applyAlignment="1">
      <alignment horizontal="center" vertical="top" wrapText="1"/>
    </xf>
    <xf numFmtId="3" fontId="1" fillId="0" borderId="26" xfId="0" applyNumberFormat="1" applyFont="1" applyBorder="1" applyAlignment="1">
      <alignment horizontal="center" vertical="center" textRotation="90" wrapText="1"/>
    </xf>
    <xf numFmtId="3" fontId="1" fillId="0" borderId="24" xfId="0" applyNumberFormat="1" applyFont="1" applyBorder="1" applyAlignment="1">
      <alignment horizontal="center" vertical="center" textRotation="90" wrapText="1"/>
    </xf>
    <xf numFmtId="3" fontId="1" fillId="0" borderId="62" xfId="0" applyNumberFormat="1" applyFont="1" applyBorder="1" applyAlignment="1">
      <alignment horizontal="center" vertical="top"/>
    </xf>
    <xf numFmtId="3" fontId="1" fillId="0" borderId="51" xfId="0" applyNumberFormat="1" applyFont="1" applyBorder="1" applyAlignment="1">
      <alignment horizontal="center" vertical="top"/>
    </xf>
    <xf numFmtId="3" fontId="1" fillId="0" borderId="9" xfId="0" applyNumberFormat="1" applyFont="1" applyBorder="1" applyAlignment="1">
      <alignment horizontal="center" vertical="top"/>
    </xf>
    <xf numFmtId="3" fontId="1" fillId="0" borderId="37" xfId="0" applyNumberFormat="1" applyFont="1" applyBorder="1" applyAlignment="1">
      <alignment horizontal="center" vertical="top"/>
    </xf>
    <xf numFmtId="3" fontId="1" fillId="0" borderId="38" xfId="0" applyNumberFormat="1" applyFont="1" applyBorder="1" applyAlignment="1">
      <alignment horizontal="center" vertical="top"/>
    </xf>
    <xf numFmtId="3" fontId="1" fillId="0" borderId="53" xfId="0" applyNumberFormat="1" applyFont="1" applyBorder="1" applyAlignment="1">
      <alignment horizontal="center" vertical="top"/>
    </xf>
    <xf numFmtId="3" fontId="6" fillId="0" borderId="0" xfId="0" applyNumberFormat="1" applyFont="1" applyAlignment="1">
      <alignment wrapText="1"/>
    </xf>
    <xf numFmtId="164" fontId="3" fillId="7" borderId="69" xfId="0" applyNumberFormat="1" applyFont="1" applyFill="1" applyBorder="1" applyAlignment="1">
      <alignment horizontal="center" vertical="top"/>
    </xf>
    <xf numFmtId="164" fontId="1" fillId="0" borderId="29"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3" fontId="1" fillId="4" borderId="23" xfId="0" applyNumberFormat="1" applyFont="1" applyFill="1" applyBorder="1" applyAlignment="1">
      <alignment horizontal="center" vertical="top"/>
    </xf>
    <xf numFmtId="3" fontId="1" fillId="0" borderId="5" xfId="0" applyNumberFormat="1" applyFont="1" applyBorder="1" applyAlignment="1">
      <alignment vertical="top"/>
    </xf>
    <xf numFmtId="3" fontId="1" fillId="0" borderId="3" xfId="0" applyNumberFormat="1" applyFont="1" applyBorder="1" applyAlignment="1">
      <alignment vertical="top"/>
    </xf>
    <xf numFmtId="3" fontId="1" fillId="0" borderId="6" xfId="0" applyNumberFormat="1" applyFont="1" applyBorder="1" applyAlignment="1">
      <alignment vertical="top"/>
    </xf>
    <xf numFmtId="3" fontId="1" fillId="0" borderId="30" xfId="0" applyNumberFormat="1" applyFont="1" applyBorder="1" applyAlignment="1">
      <alignment horizontal="center" vertical="top"/>
    </xf>
    <xf numFmtId="3" fontId="1" fillId="0" borderId="42" xfId="0" applyNumberFormat="1" applyFont="1" applyBorder="1" applyAlignment="1">
      <alignment horizontal="center" vertical="top"/>
    </xf>
    <xf numFmtId="3" fontId="1" fillId="0" borderId="19" xfId="0" applyNumberFormat="1" applyFont="1" applyBorder="1" applyAlignment="1">
      <alignment horizontal="center" vertical="top"/>
    </xf>
    <xf numFmtId="164" fontId="3" fillId="9" borderId="60"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4" fontId="3" fillId="9" borderId="58"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164" fontId="3" fillId="7" borderId="58" xfId="0" applyNumberFormat="1" applyFont="1" applyFill="1" applyBorder="1" applyAlignment="1">
      <alignment horizontal="center" vertical="top"/>
    </xf>
    <xf numFmtId="164" fontId="3" fillId="9" borderId="59"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42" xfId="0" applyNumberFormat="1" applyFont="1" applyFill="1" applyBorder="1" applyAlignment="1">
      <alignment horizontal="center" vertical="top"/>
    </xf>
    <xf numFmtId="164" fontId="1" fillId="0" borderId="26" xfId="0" applyNumberFormat="1" applyFont="1" applyFill="1" applyBorder="1" applyAlignment="1">
      <alignment horizontal="center" vertical="top"/>
    </xf>
    <xf numFmtId="164" fontId="3" fillId="7" borderId="59"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3" fillId="7" borderId="65" xfId="0" applyNumberFormat="1" applyFont="1" applyFill="1" applyBorder="1" applyAlignment="1">
      <alignment horizontal="center" vertical="top"/>
    </xf>
    <xf numFmtId="164" fontId="3" fillId="7" borderId="39" xfId="0" applyNumberFormat="1" applyFont="1" applyFill="1" applyBorder="1" applyAlignment="1">
      <alignment horizontal="center" vertical="top"/>
    </xf>
    <xf numFmtId="164" fontId="7" fillId="10" borderId="71" xfId="0" applyNumberFormat="1" applyFont="1" applyFill="1" applyBorder="1" applyAlignment="1">
      <alignment horizontal="center" vertical="top" wrapText="1"/>
    </xf>
    <xf numFmtId="164" fontId="7" fillId="9" borderId="47" xfId="0" applyNumberFormat="1" applyFont="1" applyFill="1" applyBorder="1" applyAlignment="1">
      <alignment horizontal="center" vertical="top"/>
    </xf>
    <xf numFmtId="164" fontId="7" fillId="10" borderId="30" xfId="0" applyNumberFormat="1" applyFont="1" applyFill="1" applyBorder="1" applyAlignment="1">
      <alignment horizontal="center" vertical="top" wrapText="1"/>
    </xf>
    <xf numFmtId="164" fontId="7" fillId="9" borderId="23" xfId="0" applyNumberFormat="1" applyFont="1" applyFill="1" applyBorder="1" applyAlignment="1">
      <alignment horizontal="center" vertical="top"/>
    </xf>
    <xf numFmtId="164" fontId="3" fillId="7" borderId="26" xfId="0" applyNumberFormat="1" applyFont="1" applyFill="1" applyBorder="1" applyAlignment="1">
      <alignment horizontal="center" vertical="top"/>
    </xf>
    <xf numFmtId="164" fontId="3" fillId="7" borderId="38" xfId="0" applyNumberFormat="1" applyFont="1" applyFill="1" applyBorder="1" applyAlignment="1">
      <alignment horizontal="center" vertical="top"/>
    </xf>
    <xf numFmtId="164" fontId="7" fillId="10" borderId="42" xfId="0" applyNumberFormat="1" applyFont="1" applyFill="1" applyBorder="1" applyAlignment="1">
      <alignment horizontal="center" vertical="top" wrapText="1"/>
    </xf>
    <xf numFmtId="164" fontId="7" fillId="9" borderId="21" xfId="0" applyNumberFormat="1" applyFont="1" applyFill="1" applyBorder="1" applyAlignment="1">
      <alignment horizontal="center" vertical="top"/>
    </xf>
    <xf numFmtId="11" fontId="7" fillId="3" borderId="42" xfId="0" applyNumberFormat="1" applyFont="1" applyFill="1" applyBorder="1" applyAlignment="1">
      <alignment horizontal="center" vertical="top"/>
    </xf>
    <xf numFmtId="164" fontId="3" fillId="5" borderId="31" xfId="0" applyNumberFormat="1" applyFont="1" applyFill="1" applyBorder="1" applyAlignment="1">
      <alignment horizontal="center" vertical="top" wrapText="1"/>
    </xf>
    <xf numFmtId="3" fontId="24" fillId="0" borderId="0" xfId="0" applyNumberFormat="1" applyFont="1"/>
    <xf numFmtId="3" fontId="1" fillId="2" borderId="37" xfId="0" applyNumberFormat="1" applyFont="1" applyFill="1" applyBorder="1" applyAlignment="1">
      <alignment horizontal="left" vertical="top" wrapText="1"/>
    </xf>
    <xf numFmtId="3" fontId="3" fillId="2" borderId="32"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2" fontId="1" fillId="0" borderId="3" xfId="0" applyNumberFormat="1" applyFont="1" applyBorder="1" applyAlignment="1">
      <alignment horizontal="center" vertical="top"/>
    </xf>
    <xf numFmtId="164" fontId="1" fillId="0" borderId="6" xfId="0" applyNumberFormat="1" applyFont="1" applyFill="1" applyBorder="1" applyAlignment="1">
      <alignment horizontal="center" vertical="top"/>
    </xf>
    <xf numFmtId="3" fontId="1" fillId="4" borderId="41" xfId="0" applyNumberFormat="1" applyFont="1" applyFill="1" applyBorder="1" applyAlignment="1">
      <alignment horizontal="left" vertical="top" wrapText="1"/>
    </xf>
    <xf numFmtId="164" fontId="1" fillId="0" borderId="5"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2" fontId="1" fillId="0" borderId="42" xfId="0" applyNumberFormat="1" applyFont="1" applyBorder="1" applyAlignment="1">
      <alignment horizontal="center" vertical="top"/>
    </xf>
    <xf numFmtId="3" fontId="4" fillId="0" borderId="38" xfId="0" applyNumberFormat="1" applyFont="1" applyFill="1" applyBorder="1" applyAlignment="1">
      <alignment horizontal="center" vertical="center" textRotation="90" wrapText="1"/>
    </xf>
    <xf numFmtId="164" fontId="3" fillId="5" borderId="30" xfId="0" applyNumberFormat="1" applyFont="1" applyFill="1" applyBorder="1" applyAlignment="1">
      <alignment horizontal="center" vertical="top" wrapText="1"/>
    </xf>
    <xf numFmtId="164" fontId="3" fillId="5" borderId="71" xfId="0" applyNumberFormat="1" applyFont="1" applyFill="1" applyBorder="1" applyAlignment="1">
      <alignment horizontal="center" vertical="top" wrapText="1"/>
    </xf>
    <xf numFmtId="164" fontId="3" fillId="5" borderId="42" xfId="0" applyNumberFormat="1" applyFont="1" applyFill="1" applyBorder="1" applyAlignment="1">
      <alignment horizontal="center" vertical="top" wrapText="1"/>
    </xf>
    <xf numFmtId="164" fontId="1" fillId="0" borderId="61" xfId="0" applyNumberFormat="1" applyFont="1" applyBorder="1" applyAlignment="1">
      <alignment horizontal="center" vertical="center" textRotation="90" wrapText="1"/>
    </xf>
    <xf numFmtId="164" fontId="1" fillId="0" borderId="60" xfId="0" applyNumberFormat="1" applyFont="1" applyBorder="1" applyAlignment="1">
      <alignment horizontal="center" vertical="center" textRotation="90" wrapText="1"/>
    </xf>
    <xf numFmtId="164" fontId="1" fillId="0" borderId="59" xfId="0" applyNumberFormat="1" applyFont="1" applyBorder="1" applyAlignment="1">
      <alignment horizontal="center" vertical="center" textRotation="90" wrapText="1"/>
    </xf>
    <xf numFmtId="164" fontId="1" fillId="0" borderId="58" xfId="0" applyNumberFormat="1" applyFont="1" applyBorder="1" applyAlignment="1">
      <alignment horizontal="center" vertical="center" textRotation="90" wrapText="1"/>
    </xf>
    <xf numFmtId="164" fontId="1" fillId="0" borderId="51" xfId="0" applyNumberFormat="1" applyFont="1" applyFill="1" applyBorder="1" applyAlignment="1">
      <alignment horizontal="center" vertical="top"/>
    </xf>
    <xf numFmtId="3" fontId="3" fillId="7" borderId="65" xfId="0" applyNumberFormat="1" applyFont="1" applyFill="1" applyBorder="1" applyAlignment="1">
      <alignment horizontal="right" vertical="top" wrapText="1"/>
    </xf>
    <xf numFmtId="3" fontId="3" fillId="0" borderId="14" xfId="0" applyNumberFormat="1" applyFont="1" applyBorder="1" applyAlignment="1">
      <alignment horizontal="center" vertical="top"/>
    </xf>
    <xf numFmtId="3" fontId="3" fillId="0" borderId="25" xfId="0" applyNumberFormat="1" applyFont="1" applyBorder="1" applyAlignment="1">
      <alignment horizontal="center" vertical="top"/>
    </xf>
    <xf numFmtId="3" fontId="1" fillId="0" borderId="7" xfId="0" applyNumberFormat="1" applyFont="1" applyBorder="1" applyAlignment="1">
      <alignment horizontal="center" vertical="top" wrapText="1"/>
    </xf>
    <xf numFmtId="3" fontId="1" fillId="0" borderId="7" xfId="0" applyNumberFormat="1" applyFont="1" applyFill="1" applyBorder="1" applyAlignment="1">
      <alignment horizontal="center" vertical="top" wrapText="1"/>
    </xf>
    <xf numFmtId="3" fontId="1" fillId="0" borderId="19" xfId="0" applyNumberFormat="1" applyFont="1" applyFill="1" applyBorder="1" applyAlignment="1">
      <alignment horizontal="center" vertical="top" wrapText="1"/>
    </xf>
    <xf numFmtId="3" fontId="1" fillId="0" borderId="64" xfId="0" applyNumberFormat="1" applyFont="1" applyFill="1" applyBorder="1" applyAlignment="1">
      <alignment horizontal="center" vertical="top" wrapText="1"/>
    </xf>
    <xf numFmtId="3" fontId="3" fillId="7" borderId="43" xfId="0" applyNumberFormat="1" applyFont="1" applyFill="1" applyBorder="1" applyAlignment="1">
      <alignment horizontal="right" vertical="top" wrapText="1"/>
    </xf>
    <xf numFmtId="164" fontId="27" fillId="0" borderId="0" xfId="0" applyNumberFormat="1" applyFont="1"/>
    <xf numFmtId="3" fontId="27" fillId="0" borderId="0" xfId="0" applyNumberFormat="1" applyFont="1"/>
    <xf numFmtId="164" fontId="1" fillId="4" borderId="30" xfId="0" applyNumberFormat="1" applyFont="1" applyFill="1" applyBorder="1" applyAlignment="1">
      <alignment horizontal="center" vertical="top"/>
    </xf>
    <xf numFmtId="3" fontId="2" fillId="0" borderId="3" xfId="0" applyNumberFormat="1" applyFont="1" applyFill="1" applyBorder="1" applyAlignment="1">
      <alignment horizontal="center" vertical="center" textRotation="90" wrapText="1"/>
    </xf>
    <xf numFmtId="3" fontId="2" fillId="0" borderId="11" xfId="0" applyNumberFormat="1" applyFont="1" applyFill="1" applyBorder="1" applyAlignment="1">
      <alignment horizontal="center" vertical="center" textRotation="90" wrapText="1"/>
    </xf>
    <xf numFmtId="3" fontId="3" fillId="0" borderId="7" xfId="0" applyNumberFormat="1" applyFont="1" applyBorder="1" applyAlignment="1">
      <alignment horizontal="center" vertical="top"/>
    </xf>
    <xf numFmtId="3" fontId="3" fillId="0" borderId="14" xfId="0" applyNumberFormat="1" applyFont="1" applyBorder="1" applyAlignment="1">
      <alignment horizontal="center" vertical="top"/>
    </xf>
    <xf numFmtId="3" fontId="1" fillId="0" borderId="7" xfId="0" applyNumberFormat="1" applyFont="1" applyBorder="1" applyAlignment="1">
      <alignment horizontal="center" vertical="top" wrapText="1"/>
    </xf>
    <xf numFmtId="3" fontId="1" fillId="0" borderId="36" xfId="0" applyNumberFormat="1" applyFont="1" applyBorder="1" applyAlignment="1">
      <alignment horizontal="center" vertical="top" wrapText="1"/>
    </xf>
    <xf numFmtId="3" fontId="1" fillId="0" borderId="3" xfId="0" applyNumberFormat="1" applyFont="1" applyFill="1" applyBorder="1" applyAlignment="1">
      <alignment horizontal="left" vertical="top" wrapText="1"/>
    </xf>
    <xf numFmtId="3" fontId="1" fillId="0" borderId="21" xfId="0" applyNumberFormat="1" applyFont="1" applyFill="1" applyBorder="1" applyAlignment="1">
      <alignment horizontal="left" vertical="top" wrapText="1"/>
    </xf>
    <xf numFmtId="3" fontId="1" fillId="0" borderId="38" xfId="0" applyNumberFormat="1" applyFont="1" applyBorder="1" applyAlignment="1">
      <alignment horizontal="center" vertical="top"/>
    </xf>
    <xf numFmtId="3" fontId="1" fillId="0" borderId="21" xfId="0" applyNumberFormat="1" applyFont="1" applyBorder="1" applyAlignment="1">
      <alignment horizontal="center" vertical="top"/>
    </xf>
    <xf numFmtId="3" fontId="1" fillId="0" borderId="37" xfId="0" applyNumberFormat="1" applyFont="1" applyBorder="1" applyAlignment="1">
      <alignment horizontal="center" vertical="top"/>
    </xf>
    <xf numFmtId="3" fontId="1" fillId="0" borderId="22" xfId="0" applyNumberFormat="1" applyFont="1" applyBorder="1" applyAlignment="1">
      <alignment horizontal="center" vertical="top"/>
    </xf>
    <xf numFmtId="3" fontId="1" fillId="0" borderId="17" xfId="0" applyNumberFormat="1" applyFont="1" applyBorder="1" applyAlignment="1">
      <alignment horizontal="center" vertical="top"/>
    </xf>
    <xf numFmtId="3" fontId="1" fillId="0" borderId="27" xfId="0" applyNumberFormat="1" applyFont="1" applyBorder="1" applyAlignment="1">
      <alignment horizontal="center" vertical="top"/>
    </xf>
    <xf numFmtId="164" fontId="1" fillId="0" borderId="41" xfId="0" applyNumberFormat="1" applyFont="1" applyFill="1" applyBorder="1" applyAlignment="1">
      <alignment horizontal="center" vertical="top"/>
    </xf>
    <xf numFmtId="164" fontId="1" fillId="0" borderId="14" xfId="0" applyNumberFormat="1" applyFont="1" applyFill="1" applyBorder="1" applyAlignment="1">
      <alignment horizontal="center" vertical="top"/>
    </xf>
    <xf numFmtId="164" fontId="1" fillId="0" borderId="36"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164" fontId="1" fillId="4" borderId="13" xfId="0" applyNumberFormat="1" applyFont="1" applyFill="1" applyBorder="1" applyAlignment="1">
      <alignment horizontal="center" vertical="top"/>
    </xf>
    <xf numFmtId="164" fontId="1" fillId="4" borderId="33" xfId="0" applyNumberFormat="1" applyFont="1" applyFill="1" applyBorder="1" applyAlignment="1">
      <alignment horizontal="center" vertical="top"/>
    </xf>
    <xf numFmtId="164" fontId="1" fillId="0" borderId="38" xfId="0" applyNumberFormat="1" applyFont="1" applyFill="1" applyBorder="1" applyAlignment="1">
      <alignment horizontal="center" vertical="top"/>
    </xf>
    <xf numFmtId="164" fontId="1" fillId="0" borderId="11"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49" fontId="1" fillId="0" borderId="3" xfId="0" applyNumberFormat="1" applyFont="1" applyBorder="1" applyAlignment="1">
      <alignment horizontal="center" vertical="top"/>
    </xf>
    <xf numFmtId="49" fontId="1" fillId="0" borderId="21" xfId="0" applyNumberFormat="1" applyFont="1" applyBorder="1" applyAlignment="1">
      <alignment horizontal="center" vertical="top"/>
    </xf>
    <xf numFmtId="3" fontId="1" fillId="0" borderId="7" xfId="0" applyNumberFormat="1" applyFont="1" applyBorder="1" applyAlignment="1">
      <alignment horizontal="left" vertical="top" wrapText="1"/>
    </xf>
    <xf numFmtId="3" fontId="1" fillId="0" borderId="25" xfId="0" applyNumberFormat="1" applyFont="1" applyBorder="1" applyAlignment="1">
      <alignment horizontal="left" vertical="top" wrapText="1"/>
    </xf>
    <xf numFmtId="3" fontId="1" fillId="0" borderId="7" xfId="0" applyNumberFormat="1" applyFont="1" applyBorder="1" applyAlignment="1">
      <alignment horizontal="center" vertical="top"/>
    </xf>
    <xf numFmtId="3" fontId="1" fillId="0" borderId="25" xfId="0" applyNumberFormat="1" applyFont="1" applyBorder="1" applyAlignment="1">
      <alignment horizontal="center" vertical="top"/>
    </xf>
    <xf numFmtId="3" fontId="1" fillId="0" borderId="5" xfId="0" applyNumberFormat="1" applyFont="1" applyBorder="1" applyAlignment="1">
      <alignment horizontal="center" vertical="top"/>
    </xf>
    <xf numFmtId="3" fontId="1" fillId="0" borderId="23" xfId="0" applyNumberFormat="1" applyFont="1" applyBorder="1" applyAlignment="1">
      <alignment horizontal="center" vertical="top"/>
    </xf>
    <xf numFmtId="3" fontId="1" fillId="0" borderId="3" xfId="0" applyNumberFormat="1" applyFont="1" applyBorder="1" applyAlignment="1">
      <alignment horizontal="center" vertical="top"/>
    </xf>
    <xf numFmtId="3" fontId="1" fillId="0" borderId="14" xfId="0" applyNumberFormat="1" applyFont="1" applyBorder="1" applyAlignment="1">
      <alignment horizontal="center" vertical="top"/>
    </xf>
    <xf numFmtId="3" fontId="1" fillId="0" borderId="13" xfId="0" applyNumberFormat="1" applyFont="1" applyBorder="1" applyAlignment="1">
      <alignment horizontal="center" vertical="top"/>
    </xf>
    <xf numFmtId="3" fontId="1" fillId="0" borderId="11" xfId="0" applyNumberFormat="1" applyFont="1" applyBorder="1" applyAlignment="1">
      <alignment horizontal="center" vertical="top"/>
    </xf>
    <xf numFmtId="3" fontId="1" fillId="0" borderId="14" xfId="0" applyNumberFormat="1" applyFont="1" applyBorder="1" applyAlignment="1">
      <alignment horizontal="left" vertical="top" wrapText="1"/>
    </xf>
    <xf numFmtId="3" fontId="1" fillId="0" borderId="25" xfId="0" applyNumberFormat="1" applyFont="1" applyBorder="1" applyAlignment="1">
      <alignment horizontal="center" vertical="top" wrapText="1"/>
    </xf>
    <xf numFmtId="3" fontId="1" fillId="0" borderId="6" xfId="0" applyNumberFormat="1" applyFont="1" applyBorder="1" applyAlignment="1">
      <alignment horizontal="center" vertical="top"/>
    </xf>
    <xf numFmtId="3" fontId="1" fillId="0" borderId="24" xfId="0" applyNumberFormat="1" applyFont="1" applyBorder="1" applyAlignment="1">
      <alignment horizontal="center" vertical="top"/>
    </xf>
    <xf numFmtId="164" fontId="1" fillId="0" borderId="40"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164" fontId="1" fillId="0" borderId="64"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3" fontId="1" fillId="0" borderId="64" xfId="0" applyNumberFormat="1" applyFont="1" applyBorder="1" applyAlignment="1">
      <alignment horizontal="center" vertical="top"/>
    </xf>
    <xf numFmtId="3" fontId="5" fillId="0" borderId="9" xfId="0" applyNumberFormat="1" applyFont="1" applyBorder="1" applyAlignment="1">
      <alignment horizontal="center" vertical="center" textRotation="90" wrapText="1"/>
    </xf>
    <xf numFmtId="3" fontId="5" fillId="0" borderId="19" xfId="0" applyNumberFormat="1" applyFont="1" applyBorder="1" applyAlignment="1">
      <alignment horizontal="center" vertical="center" textRotation="90" wrapText="1"/>
    </xf>
    <xf numFmtId="3" fontId="5" fillId="0" borderId="65" xfId="0" applyNumberFormat="1" applyFont="1" applyBorder="1" applyAlignment="1">
      <alignment horizontal="center" vertical="center" textRotation="90" wrapText="1"/>
    </xf>
    <xf numFmtId="164" fontId="1" fillId="0" borderId="7" xfId="0" applyNumberFormat="1" applyFont="1" applyBorder="1" applyAlignment="1">
      <alignment horizontal="center" vertical="center" textRotation="90" wrapText="1"/>
    </xf>
    <xf numFmtId="164" fontId="1" fillId="0" borderId="14" xfId="0" applyNumberFormat="1" applyFont="1" applyBorder="1" applyAlignment="1">
      <alignment horizontal="center" vertical="center" textRotation="90" wrapText="1"/>
    </xf>
    <xf numFmtId="164" fontId="1" fillId="0" borderId="25" xfId="0" applyNumberFormat="1" applyFont="1" applyBorder="1" applyAlignment="1">
      <alignment horizontal="center" vertical="center" textRotation="90" wrapText="1"/>
    </xf>
    <xf numFmtId="3" fontId="5" fillId="0" borderId="8" xfId="0" applyNumberFormat="1" applyFont="1" applyBorder="1" applyAlignment="1">
      <alignment horizontal="center" vertical="center" wrapText="1"/>
    </xf>
    <xf numFmtId="3" fontId="5" fillId="0" borderId="63" xfId="0" applyNumberFormat="1" applyFont="1" applyBorder="1" applyAlignment="1">
      <alignment horizontal="center" vertical="center" wrapText="1"/>
    </xf>
    <xf numFmtId="3" fontId="5" fillId="0" borderId="9" xfId="0" applyNumberFormat="1" applyFont="1" applyBorder="1" applyAlignment="1">
      <alignment horizontal="center" vertical="center" wrapText="1"/>
    </xf>
    <xf numFmtId="3" fontId="5" fillId="0" borderId="15" xfId="0" applyNumberFormat="1" applyFont="1" applyBorder="1" applyAlignment="1">
      <alignment horizontal="center" vertical="center" wrapText="1"/>
    </xf>
    <xf numFmtId="3" fontId="5" fillId="0" borderId="20" xfId="0" applyNumberFormat="1" applyFont="1" applyBorder="1" applyAlignment="1">
      <alignment horizontal="center" vertical="center" wrapText="1"/>
    </xf>
    <xf numFmtId="11" fontId="5" fillId="0" borderId="50" xfId="0" applyNumberFormat="1" applyFont="1" applyBorder="1" applyAlignment="1">
      <alignment horizontal="center" vertical="center" textRotation="90" wrapText="1"/>
    </xf>
    <xf numFmtId="11" fontId="5" fillId="0" borderId="31" xfId="0" applyNumberFormat="1" applyFont="1" applyBorder="1" applyAlignment="1">
      <alignment horizontal="center" vertical="center" textRotation="90" wrapText="1"/>
    </xf>
    <xf numFmtId="11" fontId="5" fillId="0" borderId="15" xfId="0" applyNumberFormat="1" applyFont="1" applyBorder="1" applyAlignment="1">
      <alignment horizontal="center" vertical="center" textRotation="90" wrapText="1"/>
    </xf>
    <xf numFmtId="11" fontId="5" fillId="0" borderId="51" xfId="0" applyNumberFormat="1" applyFont="1" applyBorder="1" applyAlignment="1">
      <alignment horizontal="center" vertical="center" textRotation="90" wrapText="1"/>
    </xf>
    <xf numFmtId="11" fontId="5" fillId="0" borderId="42" xfId="0" applyNumberFormat="1" applyFont="1" applyBorder="1" applyAlignment="1">
      <alignment horizontal="center" vertical="center" textRotation="90" wrapText="1"/>
    </xf>
    <xf numFmtId="11" fontId="5" fillId="0" borderId="38" xfId="0" applyNumberFormat="1" applyFont="1" applyBorder="1" applyAlignment="1">
      <alignment horizontal="center" vertical="center" textRotation="90" wrapText="1"/>
    </xf>
    <xf numFmtId="49" fontId="5" fillId="0" borderId="51" xfId="0" applyNumberFormat="1" applyFont="1" applyBorder="1" applyAlignment="1">
      <alignment horizontal="center" vertical="center" textRotation="90" wrapText="1"/>
    </xf>
    <xf numFmtId="49" fontId="5" fillId="0" borderId="42" xfId="0" applyNumberFormat="1" applyFont="1" applyBorder="1" applyAlignment="1">
      <alignment horizontal="center" vertical="center" textRotation="90" wrapText="1"/>
    </xf>
    <xf numFmtId="49" fontId="5" fillId="0" borderId="38" xfId="0" applyNumberFormat="1" applyFont="1" applyBorder="1" applyAlignment="1">
      <alignment horizontal="center" vertical="center" textRotation="90" wrapText="1"/>
    </xf>
    <xf numFmtId="49" fontId="5" fillId="0" borderId="3" xfId="0" applyNumberFormat="1" applyFont="1" applyBorder="1" applyAlignment="1">
      <alignment horizontal="center" vertical="center" textRotation="90" wrapText="1"/>
    </xf>
    <xf numFmtId="49" fontId="5" fillId="0" borderId="11" xfId="0" applyNumberFormat="1" applyFont="1" applyBorder="1" applyAlignment="1">
      <alignment horizontal="center" vertical="center" textRotation="90" wrapText="1"/>
    </xf>
    <xf numFmtId="49" fontId="5" fillId="0" borderId="21" xfId="0" applyNumberFormat="1" applyFont="1" applyBorder="1" applyAlignment="1">
      <alignment horizontal="center" vertical="center" textRotation="90" wrapText="1"/>
    </xf>
    <xf numFmtId="3" fontId="5" fillId="0" borderId="51" xfId="0" applyNumberFormat="1" applyFont="1" applyBorder="1" applyAlignment="1">
      <alignment horizontal="center" vertical="center" wrapText="1"/>
    </xf>
    <xf numFmtId="3" fontId="5" fillId="0" borderId="42" xfId="0" applyNumberFormat="1" applyFont="1" applyBorder="1" applyAlignment="1">
      <alignment horizontal="center" vertical="center" wrapText="1"/>
    </xf>
    <xf numFmtId="3" fontId="5" fillId="0" borderId="38" xfId="0" applyNumberFormat="1" applyFont="1" applyBorder="1" applyAlignment="1">
      <alignment horizontal="center" vertical="center" wrapText="1"/>
    </xf>
    <xf numFmtId="3" fontId="5" fillId="0" borderId="62" xfId="0" applyNumberFormat="1" applyFont="1" applyBorder="1" applyAlignment="1">
      <alignment horizontal="center" vertical="center" textRotation="90" wrapText="1"/>
    </xf>
    <xf numFmtId="3" fontId="5" fillId="0" borderId="16" xfId="0" applyNumberFormat="1" applyFont="1" applyBorder="1" applyAlignment="1">
      <alignment horizontal="center" vertical="center" textRotation="90" wrapText="1"/>
    </xf>
    <xf numFmtId="3" fontId="5" fillId="0" borderId="37" xfId="0" applyNumberFormat="1" applyFont="1" applyBorder="1" applyAlignment="1">
      <alignment horizontal="center" vertical="center" textRotation="90" wrapText="1"/>
    </xf>
    <xf numFmtId="3" fontId="5" fillId="0" borderId="48" xfId="0" applyNumberFormat="1" applyFont="1" applyBorder="1" applyAlignment="1">
      <alignment horizontal="center" vertical="center" textRotation="90" wrapText="1"/>
    </xf>
    <xf numFmtId="3" fontId="5" fillId="0" borderId="43" xfId="0" applyNumberFormat="1" applyFont="1" applyBorder="1" applyAlignment="1">
      <alignment horizontal="center" vertical="center" textRotation="90" wrapText="1"/>
    </xf>
    <xf numFmtId="3" fontId="5" fillId="0" borderId="52" xfId="0" applyNumberFormat="1" applyFont="1" applyBorder="1" applyAlignment="1">
      <alignment horizontal="center" vertical="center" textRotation="90" wrapText="1"/>
    </xf>
    <xf numFmtId="3" fontId="7" fillId="0" borderId="1" xfId="0" applyNumberFormat="1" applyFont="1" applyFill="1" applyBorder="1" applyAlignment="1">
      <alignment horizontal="center" wrapText="1"/>
    </xf>
    <xf numFmtId="3" fontId="11" fillId="0" borderId="0" xfId="0" applyNumberFormat="1" applyFont="1" applyAlignment="1">
      <alignment horizontal="right" vertical="top" wrapText="1"/>
    </xf>
    <xf numFmtId="3" fontId="5" fillId="0" borderId="16" xfId="0" applyNumberFormat="1" applyFont="1" applyBorder="1" applyAlignment="1">
      <alignment horizontal="center" vertical="top"/>
    </xf>
    <xf numFmtId="3" fontId="5" fillId="0" borderId="18" xfId="0" applyNumberFormat="1" applyFont="1" applyBorder="1" applyAlignment="1">
      <alignment horizontal="center" vertical="top"/>
    </xf>
    <xf numFmtId="3" fontId="5" fillId="0" borderId="19" xfId="0" applyNumberFormat="1" applyFont="1" applyBorder="1" applyAlignment="1">
      <alignment horizontal="center" vertical="top"/>
    </xf>
    <xf numFmtId="49" fontId="3" fillId="0" borderId="3" xfId="0" applyNumberFormat="1" applyFont="1" applyBorder="1" applyAlignment="1">
      <alignment horizontal="center" vertical="top"/>
    </xf>
    <xf numFmtId="49" fontId="3" fillId="0" borderId="21" xfId="0" applyNumberFormat="1" applyFont="1" applyBorder="1" applyAlignment="1">
      <alignment horizontal="center" vertical="top"/>
    </xf>
    <xf numFmtId="3" fontId="3" fillId="0" borderId="4" xfId="0" applyNumberFormat="1" applyFont="1" applyFill="1" applyBorder="1" applyAlignment="1">
      <alignment horizontal="left" vertical="top" wrapText="1"/>
    </xf>
    <xf numFmtId="3" fontId="3" fillId="0" borderId="22" xfId="0" applyNumberFormat="1" applyFont="1" applyFill="1" applyBorder="1" applyAlignment="1">
      <alignment horizontal="left" vertical="top" wrapText="1"/>
    </xf>
    <xf numFmtId="3" fontId="1" fillId="0" borderId="3" xfId="0" applyNumberFormat="1" applyFont="1" applyFill="1" applyBorder="1" applyAlignment="1">
      <alignment horizontal="center" vertical="center" textRotation="90" wrapText="1"/>
    </xf>
    <xf numFmtId="3" fontId="1" fillId="0" borderId="21" xfId="0" applyNumberFormat="1" applyFont="1" applyFill="1" applyBorder="1" applyAlignment="1">
      <alignment horizontal="center" vertical="center" textRotation="90" wrapText="1"/>
    </xf>
    <xf numFmtId="3" fontId="7" fillId="7" borderId="54" xfId="0" applyNumberFormat="1" applyFont="1" applyFill="1" applyBorder="1" applyAlignment="1">
      <alignment horizontal="right" vertical="top" wrapText="1"/>
    </xf>
    <xf numFmtId="3" fontId="7" fillId="7" borderId="65" xfId="0" applyNumberFormat="1" applyFont="1" applyFill="1" applyBorder="1" applyAlignment="1">
      <alignment horizontal="right" vertical="top" wrapText="1"/>
    </xf>
    <xf numFmtId="3" fontId="1" fillId="2" borderId="12" xfId="0" applyNumberFormat="1" applyFont="1" applyFill="1" applyBorder="1" applyAlignment="1">
      <alignment horizontal="left" vertical="top" wrapText="1"/>
    </xf>
    <xf numFmtId="3" fontId="3" fillId="0" borderId="48" xfId="0" applyNumberFormat="1" applyFont="1" applyBorder="1" applyAlignment="1">
      <alignment horizontal="center" vertical="top"/>
    </xf>
    <xf numFmtId="3" fontId="3" fillId="0" borderId="41" xfId="0" applyNumberFormat="1" applyFont="1" applyBorder="1" applyAlignment="1">
      <alignment horizontal="center" vertical="top"/>
    </xf>
    <xf numFmtId="3" fontId="1" fillId="0" borderId="14" xfId="0" applyNumberFormat="1" applyFont="1" applyBorder="1" applyAlignment="1">
      <alignment horizontal="center" vertical="top" wrapText="1"/>
    </xf>
    <xf numFmtId="3" fontId="1" fillId="0" borderId="41" xfId="0" applyNumberFormat="1" applyFont="1" applyFill="1" applyBorder="1" applyAlignment="1">
      <alignment horizontal="center" vertical="top" wrapText="1"/>
    </xf>
    <xf numFmtId="3" fontId="1" fillId="0" borderId="14" xfId="0" applyNumberFormat="1" applyFont="1" applyFill="1" applyBorder="1" applyAlignment="1">
      <alignment horizontal="center" vertical="top" wrapText="1"/>
    </xf>
    <xf numFmtId="3" fontId="1" fillId="0" borderId="36" xfId="0" applyNumberFormat="1" applyFont="1" applyFill="1" applyBorder="1" applyAlignment="1">
      <alignment horizontal="center" vertical="top" wrapText="1"/>
    </xf>
    <xf numFmtId="0" fontId="1" fillId="0" borderId="41" xfId="0" applyFont="1" applyBorder="1" applyAlignment="1">
      <alignment horizontal="left" vertical="top" wrapText="1"/>
    </xf>
    <xf numFmtId="0" fontId="1" fillId="0" borderId="25" xfId="0" applyFont="1" applyBorder="1" applyAlignment="1">
      <alignment horizontal="left" vertical="top" wrapText="1"/>
    </xf>
    <xf numFmtId="3" fontId="17" fillId="0" borderId="0" xfId="0" applyNumberFormat="1" applyFont="1" applyAlignment="1">
      <alignment horizontal="center" vertical="top"/>
    </xf>
    <xf numFmtId="3" fontId="18" fillId="0" borderId="0" xfId="0" applyNumberFormat="1" applyFont="1" applyAlignment="1">
      <alignment horizontal="center" vertical="top" wrapText="1"/>
    </xf>
    <xf numFmtId="3" fontId="17" fillId="0" borderId="0" xfId="0" applyNumberFormat="1" applyFont="1" applyAlignment="1">
      <alignment horizontal="center" vertical="top" wrapText="1"/>
    </xf>
    <xf numFmtId="3" fontId="5" fillId="0" borderId="1" xfId="0" applyNumberFormat="1" applyFont="1" applyBorder="1" applyAlignment="1">
      <alignment horizontal="right"/>
    </xf>
    <xf numFmtId="3" fontId="5" fillId="0" borderId="7" xfId="0" applyNumberFormat="1" applyFont="1" applyBorder="1" applyAlignment="1">
      <alignment horizontal="center" vertical="center" textRotation="90" wrapText="1"/>
    </xf>
    <xf numFmtId="3" fontId="5" fillId="0" borderId="14" xfId="0" applyNumberFormat="1" applyFont="1" applyBorder="1" applyAlignment="1">
      <alignment horizontal="center" vertical="center" textRotation="90" wrapText="1"/>
    </xf>
    <xf numFmtId="3" fontId="5" fillId="0" borderId="25" xfId="0" applyNumberFormat="1" applyFont="1" applyBorder="1" applyAlignment="1">
      <alignment horizontal="center" vertical="center" textRotation="90" wrapText="1"/>
    </xf>
    <xf numFmtId="3" fontId="1" fillId="4" borderId="53" xfId="0" applyNumberFormat="1" applyFont="1" applyFill="1" applyBorder="1" applyAlignment="1">
      <alignment horizontal="center" vertical="top"/>
    </xf>
    <xf numFmtId="3" fontId="1" fillId="4" borderId="24" xfId="0" applyNumberFormat="1" applyFont="1" applyFill="1" applyBorder="1" applyAlignment="1">
      <alignment horizontal="center" vertical="top"/>
    </xf>
    <xf numFmtId="3" fontId="7" fillId="3" borderId="16" xfId="0" applyNumberFormat="1" applyFont="1" applyFill="1" applyBorder="1" applyAlignment="1">
      <alignment horizontal="right" vertical="top" wrapText="1"/>
    </xf>
    <xf numFmtId="3" fontId="7" fillId="3" borderId="18" xfId="0" applyNumberFormat="1" applyFont="1" applyFill="1" applyBorder="1" applyAlignment="1">
      <alignment horizontal="right" vertical="top" wrapText="1"/>
    </xf>
    <xf numFmtId="3" fontId="7" fillId="3" borderId="46" xfId="0" applyNumberFormat="1" applyFont="1" applyFill="1" applyBorder="1" applyAlignment="1">
      <alignment horizontal="right" vertical="top" wrapText="1"/>
    </xf>
    <xf numFmtId="3" fontId="1" fillId="5" borderId="30" xfId="0" applyNumberFormat="1" applyFont="1" applyFill="1" applyBorder="1" applyAlignment="1">
      <alignment horizontal="center" vertical="top"/>
    </xf>
    <xf numFmtId="3" fontId="1" fillId="5" borderId="18" xfId="0" applyNumberFormat="1" applyFont="1" applyFill="1" applyBorder="1" applyAlignment="1">
      <alignment horizontal="center" vertical="top"/>
    </xf>
    <xf numFmtId="3" fontId="1" fillId="5" borderId="19" xfId="0" applyNumberFormat="1" applyFont="1" applyFill="1" applyBorder="1" applyAlignment="1">
      <alignment horizontal="center" vertical="top"/>
    </xf>
    <xf numFmtId="3" fontId="7" fillId="10" borderId="16" xfId="0" applyNumberFormat="1" applyFont="1" applyFill="1" applyBorder="1" applyAlignment="1">
      <alignment horizontal="right" vertical="top" wrapText="1"/>
    </xf>
    <xf numFmtId="3" fontId="7" fillId="10" borderId="18" xfId="0" applyNumberFormat="1" applyFont="1" applyFill="1" applyBorder="1" applyAlignment="1">
      <alignment horizontal="right" vertical="top" wrapText="1"/>
    </xf>
    <xf numFmtId="3" fontId="5" fillId="10" borderId="30" xfId="0" applyNumberFormat="1" applyFont="1" applyFill="1" applyBorder="1" applyAlignment="1">
      <alignment horizontal="center" vertical="top"/>
    </xf>
    <xf numFmtId="3" fontId="5" fillId="10" borderId="18" xfId="0" applyNumberFormat="1" applyFont="1" applyFill="1" applyBorder="1" applyAlignment="1">
      <alignment horizontal="center" vertical="top"/>
    </xf>
    <xf numFmtId="3" fontId="5" fillId="10" borderId="19" xfId="0" applyNumberFormat="1" applyFont="1" applyFill="1" applyBorder="1" applyAlignment="1">
      <alignment horizontal="center" vertical="top"/>
    </xf>
    <xf numFmtId="49" fontId="3" fillId="0" borderId="11" xfId="0" applyNumberFormat="1" applyFont="1" applyBorder="1" applyAlignment="1">
      <alignment horizontal="center" vertical="top"/>
    </xf>
    <xf numFmtId="3" fontId="1" fillId="2" borderId="3" xfId="0" applyNumberFormat="1" applyFont="1" applyFill="1" applyBorder="1" applyAlignment="1">
      <alignment horizontal="left" vertical="top" wrapText="1"/>
    </xf>
    <xf numFmtId="3" fontId="1" fillId="2" borderId="11" xfId="0" applyNumberFormat="1" applyFont="1" applyFill="1" applyBorder="1" applyAlignment="1">
      <alignment horizontal="left" vertical="top" wrapText="1"/>
    </xf>
    <xf numFmtId="3" fontId="1" fillId="2" borderId="21" xfId="0" applyNumberFormat="1" applyFont="1" applyFill="1" applyBorder="1" applyAlignment="1">
      <alignment horizontal="left" vertical="top" wrapText="1"/>
    </xf>
    <xf numFmtId="3" fontId="3" fillId="0" borderId="25" xfId="0" applyNumberFormat="1" applyFont="1" applyBorder="1" applyAlignment="1">
      <alignment horizontal="center" vertical="top"/>
    </xf>
    <xf numFmtId="3" fontId="1" fillId="4" borderId="41" xfId="0" applyNumberFormat="1" applyFont="1" applyFill="1" applyBorder="1" applyAlignment="1">
      <alignment horizontal="left" vertical="top" wrapText="1"/>
    </xf>
    <xf numFmtId="3" fontId="1" fillId="4" borderId="25" xfId="0" applyNumberFormat="1" applyFont="1" applyFill="1" applyBorder="1" applyAlignment="1">
      <alignment horizontal="left" vertical="top" wrapText="1"/>
    </xf>
    <xf numFmtId="3" fontId="1" fillId="4" borderId="41" xfId="0" applyNumberFormat="1" applyFont="1" applyFill="1" applyBorder="1" applyAlignment="1">
      <alignment horizontal="center" vertical="top"/>
    </xf>
    <xf numFmtId="3" fontId="1" fillId="4" borderId="25" xfId="0" applyNumberFormat="1" applyFont="1" applyFill="1" applyBorder="1" applyAlignment="1">
      <alignment horizontal="center" vertical="top"/>
    </xf>
    <xf numFmtId="3" fontId="1" fillId="4" borderId="38" xfId="0" applyNumberFormat="1" applyFont="1" applyFill="1" applyBorder="1" applyAlignment="1">
      <alignment horizontal="center" vertical="top"/>
    </xf>
    <xf numFmtId="3" fontId="1" fillId="4" borderId="21" xfId="0" applyNumberFormat="1" applyFont="1" applyFill="1" applyBorder="1" applyAlignment="1">
      <alignment horizontal="center" vertical="top"/>
    </xf>
    <xf numFmtId="3" fontId="1" fillId="4" borderId="40" xfId="0" applyNumberFormat="1" applyFont="1" applyFill="1" applyBorder="1" applyAlignment="1">
      <alignment horizontal="center" vertical="top"/>
    </xf>
    <xf numFmtId="3" fontId="1" fillId="4" borderId="23" xfId="0" applyNumberFormat="1" applyFont="1" applyFill="1" applyBorder="1" applyAlignment="1">
      <alignment horizontal="center" vertical="top"/>
    </xf>
    <xf numFmtId="3" fontId="1" fillId="0" borderId="7" xfId="0" applyNumberFormat="1" applyFont="1" applyFill="1" applyBorder="1" applyAlignment="1">
      <alignment horizontal="center" vertical="top" wrapText="1"/>
    </xf>
    <xf numFmtId="164" fontId="1" fillId="0" borderId="7" xfId="0" applyNumberFormat="1" applyFont="1" applyFill="1" applyBorder="1" applyAlignment="1">
      <alignment horizontal="center" vertical="top"/>
    </xf>
    <xf numFmtId="164" fontId="1" fillId="0" borderId="5" xfId="0" applyNumberFormat="1" applyFont="1" applyFill="1" applyBorder="1" applyAlignment="1">
      <alignment horizontal="center" vertical="top"/>
    </xf>
    <xf numFmtId="164" fontId="1" fillId="0" borderId="33"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1" fillId="0" borderId="6" xfId="0" applyNumberFormat="1" applyFont="1" applyFill="1" applyBorder="1" applyAlignment="1">
      <alignment horizontal="center" vertical="top"/>
    </xf>
    <xf numFmtId="3" fontId="1" fillId="0" borderId="11" xfId="0" applyNumberFormat="1" applyFont="1" applyFill="1" applyBorder="1" applyAlignment="1">
      <alignment horizontal="left" vertical="top" wrapText="1"/>
    </xf>
    <xf numFmtId="3" fontId="5" fillId="0" borderId="34" xfId="0" applyNumberFormat="1" applyFont="1" applyBorder="1" applyAlignment="1">
      <alignment horizontal="left" vertical="top" wrapText="1"/>
    </xf>
    <xf numFmtId="3" fontId="5" fillId="0" borderId="44" xfId="0" applyNumberFormat="1" applyFont="1" applyBorder="1" applyAlignment="1">
      <alignment horizontal="left" vertical="top" wrapText="1"/>
    </xf>
    <xf numFmtId="3" fontId="5" fillId="0" borderId="45" xfId="0" applyNumberFormat="1" applyFont="1" applyBorder="1" applyAlignment="1">
      <alignment horizontal="left" vertical="top" wrapText="1"/>
    </xf>
    <xf numFmtId="3" fontId="5" fillId="0" borderId="66" xfId="0" applyNumberFormat="1" applyFont="1" applyBorder="1" applyAlignment="1">
      <alignment horizontal="left" vertical="top" wrapText="1"/>
    </xf>
    <xf numFmtId="3" fontId="5" fillId="0" borderId="30" xfId="0" applyNumberFormat="1" applyFont="1" applyBorder="1" applyAlignment="1">
      <alignment horizontal="left" vertical="top" wrapText="1"/>
    </xf>
    <xf numFmtId="3" fontId="5" fillId="0" borderId="18" xfId="0" applyNumberFormat="1" applyFont="1" applyBorder="1" applyAlignment="1">
      <alignment horizontal="left" vertical="top" wrapText="1"/>
    </xf>
    <xf numFmtId="3" fontId="5" fillId="0" borderId="19" xfId="0" applyNumberFormat="1" applyFont="1" applyBorder="1" applyAlignment="1">
      <alignment horizontal="left" vertical="top" wrapText="1"/>
    </xf>
    <xf numFmtId="3" fontId="5" fillId="0" borderId="54" xfId="0" applyNumberFormat="1" applyFont="1" applyBorder="1" applyAlignment="1">
      <alignment horizontal="left" vertical="top" wrapText="1"/>
    </xf>
    <xf numFmtId="3" fontId="5" fillId="0" borderId="69" xfId="0" applyNumberFormat="1" applyFont="1" applyBorder="1" applyAlignment="1">
      <alignment horizontal="left" vertical="top" wrapText="1"/>
    </xf>
    <xf numFmtId="3" fontId="5" fillId="0" borderId="65" xfId="0" applyNumberFormat="1" applyFont="1" applyBorder="1" applyAlignment="1">
      <alignment horizontal="left" vertical="top" wrapText="1"/>
    </xf>
    <xf numFmtId="3" fontId="7" fillId="7" borderId="55" xfId="0" applyNumberFormat="1" applyFont="1" applyFill="1" applyBorder="1" applyAlignment="1">
      <alignment horizontal="right" vertical="top" wrapText="1"/>
    </xf>
    <xf numFmtId="3" fontId="7" fillId="7" borderId="59" xfId="0" applyNumberFormat="1" applyFont="1" applyFill="1" applyBorder="1" applyAlignment="1">
      <alignment horizontal="right" vertical="top" wrapText="1"/>
    </xf>
    <xf numFmtId="3" fontId="7" fillId="7" borderId="56" xfId="0" applyNumberFormat="1" applyFont="1" applyFill="1" applyBorder="1" applyAlignment="1">
      <alignment horizontal="right" vertical="top" wrapText="1"/>
    </xf>
    <xf numFmtId="3" fontId="7" fillId="7" borderId="70" xfId="0" applyNumberFormat="1" applyFont="1" applyFill="1" applyBorder="1" applyAlignment="1">
      <alignment horizontal="right" vertical="top" wrapText="1"/>
    </xf>
    <xf numFmtId="3" fontId="6" fillId="0" borderId="0" xfId="0" applyNumberFormat="1" applyFont="1" applyAlignment="1">
      <alignment horizontal="center"/>
    </xf>
    <xf numFmtId="164" fontId="1" fillId="0" borderId="6" xfId="0" applyNumberFormat="1" applyFont="1" applyBorder="1" applyAlignment="1">
      <alignment horizontal="center" vertical="center" textRotation="90" wrapText="1"/>
    </xf>
    <xf numFmtId="164" fontId="1" fillId="0" borderId="64" xfId="0" applyNumberFormat="1" applyFont="1" applyBorder="1" applyAlignment="1">
      <alignment horizontal="center" vertical="center" textRotation="90" wrapText="1"/>
    </xf>
    <xf numFmtId="164" fontId="1" fillId="0" borderId="24" xfId="0" applyNumberFormat="1" applyFont="1" applyBorder="1" applyAlignment="1">
      <alignment horizontal="center" vertical="center" textRotation="90" wrapText="1"/>
    </xf>
    <xf numFmtId="164" fontId="1" fillId="0" borderId="3" xfId="0" applyNumberFormat="1" applyFont="1" applyBorder="1" applyAlignment="1">
      <alignment horizontal="center" vertical="center" textRotation="90" wrapText="1"/>
    </xf>
    <xf numFmtId="164" fontId="1" fillId="0" borderId="11" xfId="0" applyNumberFormat="1" applyFont="1" applyBorder="1" applyAlignment="1">
      <alignment horizontal="center" vertical="center" textRotation="90" wrapText="1"/>
    </xf>
    <xf numFmtId="164" fontId="1" fillId="0" borderId="21" xfId="0" applyNumberFormat="1" applyFont="1" applyBorder="1" applyAlignment="1">
      <alignment horizontal="center" vertical="center" textRotation="90" wrapText="1"/>
    </xf>
    <xf numFmtId="164" fontId="1" fillId="0" borderId="5"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3" xfId="0" applyNumberFormat="1" applyFont="1" applyBorder="1" applyAlignment="1">
      <alignment horizontal="center" vertical="center" textRotation="90" wrapText="1"/>
    </xf>
    <xf numFmtId="3" fontId="7" fillId="9" borderId="22" xfId="0" applyNumberFormat="1" applyFont="1" applyFill="1" applyBorder="1" applyAlignment="1">
      <alignment horizontal="right" vertical="top"/>
    </xf>
    <xf numFmtId="3" fontId="7" fillId="9" borderId="1" xfId="0" applyNumberFormat="1" applyFont="1" applyFill="1" applyBorder="1" applyAlignment="1">
      <alignment horizontal="right" vertical="top"/>
    </xf>
    <xf numFmtId="3" fontId="1" fillId="0" borderId="5" xfId="0" applyNumberFormat="1" applyFont="1" applyBorder="1" applyAlignment="1">
      <alignment horizontal="center" vertical="top" wrapText="1"/>
    </xf>
    <xf numFmtId="3" fontId="1" fillId="0" borderId="13" xfId="0" applyNumberFormat="1" applyFont="1" applyBorder="1" applyAlignment="1">
      <alignment horizontal="center" vertical="top" wrapText="1"/>
    </xf>
    <xf numFmtId="3" fontId="1" fillId="4" borderId="38" xfId="0" applyNumberFormat="1" applyFont="1" applyFill="1" applyBorder="1" applyAlignment="1">
      <alignment horizontal="left" vertical="top" wrapText="1"/>
    </xf>
    <xf numFmtId="3" fontId="1" fillId="4" borderId="11" xfId="0" applyNumberFormat="1" applyFont="1" applyFill="1" applyBorder="1" applyAlignment="1">
      <alignment horizontal="left" vertical="top" wrapText="1"/>
    </xf>
    <xf numFmtId="3" fontId="1" fillId="4" borderId="21" xfId="0" applyNumberFormat="1" applyFont="1" applyFill="1" applyBorder="1" applyAlignment="1">
      <alignment horizontal="left" vertical="top" wrapText="1"/>
    </xf>
    <xf numFmtId="11" fontId="7" fillId="8" borderId="60" xfId="0" applyNumberFormat="1" applyFont="1" applyFill="1" applyBorder="1" applyAlignment="1">
      <alignment horizontal="left" vertical="top" wrapText="1"/>
    </xf>
    <xf numFmtId="11" fontId="7" fillId="8" borderId="57" xfId="0" applyNumberFormat="1" applyFont="1" applyFill="1" applyBorder="1" applyAlignment="1">
      <alignment horizontal="left" vertical="top" wrapText="1"/>
    </xf>
    <xf numFmtId="11" fontId="7" fillId="8" borderId="58" xfId="0" applyNumberFormat="1" applyFont="1" applyFill="1" applyBorder="1" applyAlignment="1">
      <alignment horizontal="left" vertical="top" wrapText="1"/>
    </xf>
    <xf numFmtId="3" fontId="19" fillId="9" borderId="60" xfId="0" applyNumberFormat="1" applyFont="1" applyFill="1" applyBorder="1" applyAlignment="1">
      <alignment horizontal="left" vertical="top" wrapText="1"/>
    </xf>
    <xf numFmtId="3" fontId="19" fillId="9" borderId="57" xfId="0" applyNumberFormat="1" applyFont="1" applyFill="1" applyBorder="1" applyAlignment="1">
      <alignment horizontal="left" vertical="top" wrapText="1"/>
    </xf>
    <xf numFmtId="3" fontId="19" fillId="9" borderId="58" xfId="0" applyNumberFormat="1" applyFont="1" applyFill="1" applyBorder="1" applyAlignment="1">
      <alignment horizontal="left" vertical="top" wrapText="1"/>
    </xf>
    <xf numFmtId="3" fontId="3" fillId="10" borderId="57" xfId="0" applyNumberFormat="1" applyFont="1" applyFill="1" applyBorder="1" applyAlignment="1">
      <alignment horizontal="left" vertical="top" wrapText="1"/>
    </xf>
    <xf numFmtId="3" fontId="3" fillId="10" borderId="58" xfId="0" applyNumberFormat="1" applyFont="1" applyFill="1" applyBorder="1" applyAlignment="1">
      <alignment horizontal="left" vertical="top" wrapText="1"/>
    </xf>
    <xf numFmtId="3" fontId="3" fillId="3" borderId="57" xfId="0" applyNumberFormat="1" applyFont="1" applyFill="1" applyBorder="1" applyAlignment="1">
      <alignment horizontal="left" vertical="top" wrapText="1"/>
    </xf>
    <xf numFmtId="3" fontId="3" fillId="3" borderId="29" xfId="0" applyNumberFormat="1" applyFont="1" applyFill="1" applyBorder="1" applyAlignment="1">
      <alignment horizontal="left" vertical="top" wrapText="1"/>
    </xf>
    <xf numFmtId="3" fontId="3" fillId="3" borderId="6" xfId="0" applyNumberFormat="1" applyFont="1" applyFill="1" applyBorder="1" applyAlignment="1">
      <alignment horizontal="left" vertical="top" wrapText="1"/>
    </xf>
    <xf numFmtId="3" fontId="1" fillId="0" borderId="37" xfId="0" applyNumberFormat="1" applyFont="1" applyFill="1" applyBorder="1" applyAlignment="1">
      <alignment horizontal="left" vertical="top" wrapText="1"/>
    </xf>
    <xf numFmtId="3" fontId="1" fillId="0" borderId="22" xfId="0" applyNumberFormat="1" applyFont="1" applyFill="1" applyBorder="1" applyAlignment="1">
      <alignment horizontal="left" vertical="top" wrapText="1"/>
    </xf>
    <xf numFmtId="3" fontId="1" fillId="0" borderId="53" xfId="0" applyNumberFormat="1" applyFont="1" applyBorder="1" applyAlignment="1">
      <alignment horizontal="center" vertical="top"/>
    </xf>
    <xf numFmtId="3" fontId="3" fillId="7" borderId="54" xfId="0" applyNumberFormat="1" applyFont="1" applyFill="1" applyBorder="1" applyAlignment="1">
      <alignment horizontal="right" vertical="top" wrapText="1"/>
    </xf>
    <xf numFmtId="3" fontId="3" fillId="7" borderId="65" xfId="0" applyNumberFormat="1" applyFont="1" applyFill="1" applyBorder="1" applyAlignment="1">
      <alignment horizontal="right" vertical="top" wrapText="1"/>
    </xf>
    <xf numFmtId="3" fontId="5" fillId="9" borderId="23" xfId="0" applyNumberFormat="1" applyFont="1" applyFill="1" applyBorder="1" applyAlignment="1">
      <alignment horizontal="center" vertical="top"/>
    </xf>
    <xf numFmtId="3" fontId="5" fillId="9" borderId="1" xfId="0" applyNumberFormat="1" applyFont="1" applyFill="1" applyBorder="1" applyAlignment="1">
      <alignment horizontal="center" vertical="top"/>
    </xf>
    <xf numFmtId="3" fontId="5" fillId="9" borderId="24" xfId="0" applyNumberFormat="1" applyFont="1" applyFill="1" applyBorder="1" applyAlignment="1">
      <alignment horizontal="center" vertical="top"/>
    </xf>
    <xf numFmtId="3" fontId="1" fillId="6" borderId="0" xfId="0" applyNumberFormat="1" applyFont="1" applyFill="1" applyBorder="1" applyAlignment="1">
      <alignment horizontal="left" vertical="top" wrapText="1"/>
    </xf>
    <xf numFmtId="3" fontId="1" fillId="0" borderId="2"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49" xfId="0" applyNumberFormat="1" applyFont="1" applyBorder="1" applyAlignment="1">
      <alignment horizontal="center" vertical="center" wrapText="1"/>
    </xf>
    <xf numFmtId="3" fontId="7" fillId="9" borderId="55" xfId="0" applyNumberFormat="1" applyFont="1" applyFill="1" applyBorder="1" applyAlignment="1">
      <alignment horizontal="center" vertical="top" wrapText="1"/>
    </xf>
    <xf numFmtId="3" fontId="7" fillId="9" borderId="59" xfId="0" applyNumberFormat="1" applyFont="1" applyFill="1" applyBorder="1" applyAlignment="1">
      <alignment horizontal="center" vertical="top" wrapText="1"/>
    </xf>
    <xf numFmtId="3" fontId="7" fillId="9" borderId="56" xfId="0" applyNumberFormat="1" applyFont="1" applyFill="1" applyBorder="1" applyAlignment="1">
      <alignment horizontal="center" vertical="top" wrapText="1"/>
    </xf>
    <xf numFmtId="3" fontId="7" fillId="9" borderId="70" xfId="0" applyNumberFormat="1" applyFont="1" applyFill="1" applyBorder="1" applyAlignment="1">
      <alignment horizontal="center" vertical="top" wrapText="1"/>
    </xf>
    <xf numFmtId="3" fontId="7" fillId="10" borderId="56" xfId="0" applyNumberFormat="1" applyFont="1" applyFill="1" applyBorder="1" applyAlignment="1">
      <alignment horizontal="right" vertical="top" wrapText="1"/>
    </xf>
    <xf numFmtId="3" fontId="7" fillId="10" borderId="57" xfId="0" applyNumberFormat="1" applyFont="1" applyFill="1" applyBorder="1" applyAlignment="1">
      <alignment horizontal="right" vertical="top" wrapText="1"/>
    </xf>
    <xf numFmtId="3" fontId="5" fillId="10" borderId="60" xfId="0" applyNumberFormat="1" applyFont="1" applyFill="1" applyBorder="1" applyAlignment="1">
      <alignment horizontal="center" vertical="top"/>
    </xf>
    <xf numFmtId="3" fontId="5" fillId="10" borderId="57" xfId="0" applyNumberFormat="1" applyFont="1" applyFill="1" applyBorder="1" applyAlignment="1">
      <alignment horizontal="center" vertical="top"/>
    </xf>
    <xf numFmtId="3" fontId="7" fillId="9" borderId="56" xfId="0" applyNumberFormat="1" applyFont="1" applyFill="1" applyBorder="1" applyAlignment="1">
      <alignment horizontal="right" vertical="top"/>
    </xf>
    <xf numFmtId="3" fontId="7" fillId="9" borderId="57" xfId="0" applyNumberFormat="1" applyFont="1" applyFill="1" applyBorder="1" applyAlignment="1">
      <alignment horizontal="right" vertical="top"/>
    </xf>
    <xf numFmtId="3" fontId="5" fillId="9" borderId="60" xfId="0" applyNumberFormat="1" applyFont="1" applyFill="1" applyBorder="1" applyAlignment="1">
      <alignment horizontal="center" vertical="top"/>
    </xf>
    <xf numFmtId="3" fontId="5" fillId="9" borderId="57" xfId="0" applyNumberFormat="1" applyFont="1" applyFill="1" applyBorder="1" applyAlignment="1">
      <alignment horizontal="center" vertical="top"/>
    </xf>
    <xf numFmtId="3" fontId="7" fillId="3" borderId="56" xfId="0" applyNumberFormat="1" applyFont="1" applyFill="1" applyBorder="1" applyAlignment="1">
      <alignment horizontal="right" vertical="top" wrapText="1"/>
    </xf>
    <xf numFmtId="3" fontId="7" fillId="3" borderId="57" xfId="0" applyNumberFormat="1" applyFont="1" applyFill="1" applyBorder="1" applyAlignment="1">
      <alignment horizontal="right" vertical="top" wrapText="1"/>
    </xf>
    <xf numFmtId="3" fontId="1" fillId="5" borderId="60" xfId="0" applyNumberFormat="1" applyFont="1" applyFill="1" applyBorder="1" applyAlignment="1">
      <alignment horizontal="center" vertical="top"/>
    </xf>
    <xf numFmtId="3" fontId="1" fillId="5" borderId="57" xfId="0" applyNumberFormat="1" applyFont="1" applyFill="1" applyBorder="1" applyAlignment="1">
      <alignment horizontal="center" vertical="top"/>
    </xf>
    <xf numFmtId="164" fontId="12" fillId="0" borderId="7" xfId="0" applyNumberFormat="1" applyFont="1" applyFill="1" applyBorder="1" applyAlignment="1">
      <alignment horizontal="center" vertical="top"/>
    </xf>
    <xf numFmtId="164" fontId="12" fillId="0" borderId="36" xfId="0" applyNumberFormat="1" applyFont="1" applyFill="1" applyBorder="1" applyAlignment="1">
      <alignment horizontal="center" vertical="top"/>
    </xf>
    <xf numFmtId="3" fontId="2" fillId="0" borderId="21" xfId="0" applyNumberFormat="1" applyFont="1" applyFill="1" applyBorder="1" applyAlignment="1">
      <alignment horizontal="center" vertical="center" textRotation="90" wrapText="1"/>
    </xf>
    <xf numFmtId="3" fontId="4" fillId="0" borderId="49" xfId="0" applyNumberFormat="1" applyFont="1" applyFill="1" applyBorder="1" applyAlignment="1">
      <alignment horizontal="center" vertical="center" textRotation="90" wrapText="1"/>
    </xf>
    <xf numFmtId="3" fontId="4" fillId="0" borderId="32" xfId="0" applyNumberFormat="1" applyFont="1" applyFill="1" applyBorder="1" applyAlignment="1">
      <alignment horizontal="center" vertical="center" textRotation="90" wrapText="1"/>
    </xf>
    <xf numFmtId="3" fontId="4" fillId="0" borderId="27" xfId="0" applyNumberFormat="1" applyFont="1" applyFill="1" applyBorder="1" applyAlignment="1">
      <alignment horizontal="center" vertical="center" textRotation="90" wrapText="1"/>
    </xf>
    <xf numFmtId="3" fontId="6" fillId="0" borderId="42" xfId="0" applyNumberFormat="1" applyFont="1" applyBorder="1" applyAlignment="1">
      <alignment horizontal="left" vertical="center" wrapText="1"/>
    </xf>
    <xf numFmtId="3" fontId="12" fillId="4" borderId="41" xfId="0" applyNumberFormat="1" applyFont="1" applyFill="1" applyBorder="1" applyAlignment="1">
      <alignment horizontal="center" vertical="top"/>
    </xf>
    <xf numFmtId="3" fontId="12" fillId="4" borderId="25" xfId="0" applyNumberFormat="1" applyFont="1" applyFill="1" applyBorder="1" applyAlignment="1">
      <alignment horizontal="center" vertical="top"/>
    </xf>
    <xf numFmtId="3" fontId="12" fillId="4" borderId="15" xfId="0" applyNumberFormat="1" applyFont="1" applyFill="1" applyBorder="1" applyAlignment="1">
      <alignment horizontal="center" vertical="top"/>
    </xf>
    <xf numFmtId="3" fontId="12" fillId="4" borderId="20" xfId="0" applyNumberFormat="1" applyFont="1" applyFill="1" applyBorder="1" applyAlignment="1">
      <alignment horizontal="center" vertical="top"/>
    </xf>
    <xf numFmtId="3" fontId="12" fillId="0" borderId="7" xfId="0" applyNumberFormat="1" applyFont="1" applyBorder="1" applyAlignment="1">
      <alignment horizontal="center" vertical="top"/>
    </xf>
    <xf numFmtId="3" fontId="12" fillId="0" borderId="14" xfId="0" applyNumberFormat="1" applyFont="1" applyBorder="1" applyAlignment="1">
      <alignment horizontal="center" vertical="top"/>
    </xf>
    <xf numFmtId="3" fontId="12" fillId="0" borderId="25" xfId="0" applyNumberFormat="1" applyFont="1" applyBorder="1" applyAlignment="1">
      <alignment horizontal="center" vertical="top"/>
    </xf>
    <xf numFmtId="3" fontId="12" fillId="0" borderId="2" xfId="0" applyNumberFormat="1" applyFont="1" applyBorder="1" applyAlignment="1">
      <alignment horizontal="center" vertical="top"/>
    </xf>
    <xf numFmtId="3" fontId="12" fillId="0" borderId="10" xfId="0" applyNumberFormat="1" applyFont="1" applyBorder="1" applyAlignment="1">
      <alignment horizontal="center" vertical="top"/>
    </xf>
    <xf numFmtId="3" fontId="12" fillId="0" borderId="20" xfId="0" applyNumberFormat="1" applyFont="1" applyBorder="1" applyAlignment="1">
      <alignment horizontal="center" vertical="top"/>
    </xf>
    <xf numFmtId="3" fontId="26" fillId="4" borderId="68" xfId="0" applyNumberFormat="1" applyFont="1" applyFill="1" applyBorder="1" applyAlignment="1">
      <alignment horizontal="left" vertical="top" wrapText="1"/>
    </xf>
    <xf numFmtId="3" fontId="26" fillId="4" borderId="67" xfId="0" applyNumberFormat="1" applyFont="1" applyFill="1" applyBorder="1" applyAlignment="1">
      <alignment horizontal="left" vertical="top" wrapText="1"/>
    </xf>
    <xf numFmtId="3" fontId="26" fillId="4" borderId="28" xfId="0" applyNumberFormat="1" applyFont="1" applyFill="1" applyBorder="1" applyAlignment="1">
      <alignment horizontal="left" vertical="top" wrapText="1"/>
    </xf>
    <xf numFmtId="3" fontId="6" fillId="4" borderId="0" xfId="0" applyNumberFormat="1" applyFont="1" applyFill="1" applyBorder="1" applyAlignment="1">
      <alignment horizontal="left" vertical="center" wrapText="1"/>
    </xf>
    <xf numFmtId="3" fontId="1" fillId="4" borderId="12" xfId="0" applyNumberFormat="1" applyFont="1" applyFill="1" applyBorder="1" applyAlignment="1">
      <alignment horizontal="left" vertical="top" wrapText="1"/>
    </xf>
    <xf numFmtId="3" fontId="1" fillId="4" borderId="22" xfId="0" applyNumberFormat="1" applyFont="1" applyFill="1" applyBorder="1" applyAlignment="1">
      <alignment horizontal="left" vertical="top" wrapText="1"/>
    </xf>
    <xf numFmtId="3" fontId="3" fillId="0" borderId="52" xfId="0" applyNumberFormat="1" applyFont="1" applyBorder="1" applyAlignment="1">
      <alignment horizontal="center" vertical="top"/>
    </xf>
    <xf numFmtId="3" fontId="11" fillId="4" borderId="41" xfId="0" applyNumberFormat="1" applyFont="1" applyFill="1" applyBorder="1" applyAlignment="1">
      <alignment horizontal="center" vertical="center" wrapText="1"/>
    </xf>
    <xf numFmtId="3" fontId="11" fillId="4" borderId="36" xfId="0" applyNumberFormat="1" applyFont="1" applyFill="1" applyBorder="1" applyAlignment="1">
      <alignment horizontal="center" vertical="center" wrapText="1"/>
    </xf>
    <xf numFmtId="3" fontId="16" fillId="0" borderId="7" xfId="0" applyNumberFormat="1" applyFont="1" applyBorder="1" applyAlignment="1">
      <alignment horizontal="center" vertical="center" wrapText="1"/>
    </xf>
    <xf numFmtId="3" fontId="16" fillId="0" borderId="14" xfId="0" applyNumberFormat="1" applyFont="1" applyBorder="1" applyAlignment="1">
      <alignment horizontal="center" vertical="center" wrapText="1"/>
    </xf>
    <xf numFmtId="3" fontId="16" fillId="0" borderId="25" xfId="0" applyNumberFormat="1" applyFont="1" applyBorder="1" applyAlignment="1">
      <alignment horizontal="center" vertical="center" wrapText="1"/>
    </xf>
    <xf numFmtId="3" fontId="1" fillId="0" borderId="41" xfId="0" applyNumberFormat="1" applyFont="1" applyBorder="1" applyAlignment="1">
      <alignment horizontal="center" vertical="top"/>
    </xf>
    <xf numFmtId="3" fontId="12" fillId="0" borderId="41" xfId="0" applyNumberFormat="1" applyFont="1" applyBorder="1" applyAlignment="1">
      <alignment horizontal="center" vertical="top"/>
    </xf>
    <xf numFmtId="164" fontId="12" fillId="0" borderId="41" xfId="0" applyNumberFormat="1" applyFont="1" applyFill="1" applyBorder="1" applyAlignment="1">
      <alignment horizontal="center" vertical="top"/>
    </xf>
    <xf numFmtId="164" fontId="12" fillId="0" borderId="14" xfId="0" applyNumberFormat="1" applyFont="1" applyFill="1" applyBorder="1" applyAlignment="1">
      <alignment horizontal="center" vertical="top"/>
    </xf>
    <xf numFmtId="3" fontId="11" fillId="0" borderId="14" xfId="0" applyNumberFormat="1" applyFont="1" applyBorder="1" applyAlignment="1">
      <alignment horizontal="center" vertical="center" wrapText="1"/>
    </xf>
    <xf numFmtId="3" fontId="7" fillId="7" borderId="69" xfId="0" applyNumberFormat="1" applyFont="1" applyFill="1" applyBorder="1" applyAlignment="1">
      <alignment horizontal="right" vertical="top" wrapText="1"/>
    </xf>
    <xf numFmtId="3" fontId="1" fillId="0" borderId="38" xfId="0" applyNumberFormat="1" applyFont="1" applyFill="1" applyBorder="1" applyAlignment="1">
      <alignment horizontal="left" vertical="top" wrapText="1"/>
    </xf>
    <xf numFmtId="3" fontId="1" fillId="0" borderId="44" xfId="0" applyNumberFormat="1" applyFont="1" applyFill="1" applyBorder="1" applyAlignment="1">
      <alignment horizontal="left" vertical="top" wrapText="1"/>
    </xf>
    <xf numFmtId="164" fontId="12" fillId="0" borderId="25" xfId="0" applyNumberFormat="1" applyFont="1" applyFill="1" applyBorder="1" applyAlignment="1">
      <alignment horizontal="center" vertical="top"/>
    </xf>
    <xf numFmtId="3" fontId="11" fillId="4" borderId="36" xfId="0" applyNumberFormat="1" applyFont="1" applyFill="1" applyBorder="1" applyAlignment="1">
      <alignment horizontal="left" vertical="center" wrapText="1"/>
    </xf>
    <xf numFmtId="3" fontId="11" fillId="4" borderId="35" xfId="0" applyNumberFormat="1" applyFont="1" applyFill="1" applyBorder="1" applyAlignment="1">
      <alignment horizontal="left" vertical="center" wrapText="1"/>
    </xf>
    <xf numFmtId="3" fontId="11" fillId="4" borderId="41" xfId="0" applyNumberFormat="1" applyFont="1" applyFill="1" applyBorder="1" applyAlignment="1">
      <alignment horizontal="left" vertical="center" wrapText="1"/>
    </xf>
    <xf numFmtId="3" fontId="7" fillId="7" borderId="1" xfId="0" applyNumberFormat="1" applyFont="1" applyFill="1" applyBorder="1" applyAlignment="1">
      <alignment horizontal="right" vertical="top" wrapText="1"/>
    </xf>
    <xf numFmtId="3" fontId="7" fillId="7" borderId="24" xfId="0" applyNumberFormat="1" applyFont="1" applyFill="1" applyBorder="1" applyAlignment="1">
      <alignment horizontal="right" vertical="top" wrapText="1"/>
    </xf>
    <xf numFmtId="2" fontId="25" fillId="0" borderId="7" xfId="0" applyNumberFormat="1" applyFont="1" applyBorder="1" applyAlignment="1">
      <alignment horizontal="center" vertical="top"/>
    </xf>
    <xf numFmtId="2" fontId="25" fillId="0" borderId="14" xfId="0" applyNumberFormat="1" applyFont="1" applyBorder="1" applyAlignment="1">
      <alignment horizontal="center" vertical="top"/>
    </xf>
    <xf numFmtId="2" fontId="25" fillId="0" borderId="36" xfId="0" applyNumberFormat="1" applyFont="1" applyBorder="1" applyAlignment="1">
      <alignment horizontal="center" vertical="top"/>
    </xf>
    <xf numFmtId="3" fontId="1" fillId="0" borderId="5" xfId="0" applyNumberFormat="1" applyFont="1" applyBorder="1" applyAlignment="1">
      <alignment horizontal="left" vertical="top" wrapText="1"/>
    </xf>
    <xf numFmtId="3" fontId="1" fillId="0" borderId="33" xfId="0" applyNumberFormat="1" applyFont="1" applyBorder="1" applyAlignment="1">
      <alignment horizontal="left" vertical="top" wrapText="1"/>
    </xf>
    <xf numFmtId="3" fontId="1" fillId="0" borderId="25" xfId="0" applyNumberFormat="1" applyFont="1" applyFill="1" applyBorder="1" applyAlignment="1">
      <alignment horizontal="center" vertical="top" wrapText="1"/>
    </xf>
    <xf numFmtId="164" fontId="1" fillId="0" borderId="25" xfId="0" applyNumberFormat="1" applyFont="1" applyFill="1" applyBorder="1" applyAlignment="1">
      <alignment horizontal="center" vertical="top"/>
    </xf>
    <xf numFmtId="3" fontId="11" fillId="0" borderId="41" xfId="0" applyNumberFormat="1" applyFont="1" applyBorder="1" applyAlignment="1">
      <alignment horizontal="center" vertical="center" wrapText="1"/>
    </xf>
    <xf numFmtId="3" fontId="11" fillId="0" borderId="25" xfId="0" applyNumberFormat="1" applyFont="1" applyBorder="1" applyAlignment="1">
      <alignment horizontal="center" vertical="center" wrapText="1"/>
    </xf>
    <xf numFmtId="3" fontId="16" fillId="0" borderId="5" xfId="0" applyNumberFormat="1" applyFont="1" applyBorder="1" applyAlignment="1">
      <alignment horizontal="center" wrapText="1"/>
    </xf>
    <xf numFmtId="3" fontId="16" fillId="0" borderId="6" xfId="0" applyNumberFormat="1" applyFont="1" applyBorder="1" applyAlignment="1">
      <alignment horizontal="center" wrapText="1"/>
    </xf>
    <xf numFmtId="3" fontId="16" fillId="0" borderId="23" xfId="0" applyNumberFormat="1" applyFont="1" applyBorder="1" applyAlignment="1">
      <alignment horizontal="center" wrapText="1"/>
    </xf>
    <xf numFmtId="3" fontId="16" fillId="0" borderId="24" xfId="0" applyNumberFormat="1" applyFont="1" applyBorder="1" applyAlignment="1">
      <alignment horizontal="center" wrapText="1"/>
    </xf>
    <xf numFmtId="0" fontId="22" fillId="0" borderId="7" xfId="0" applyFont="1" applyBorder="1" applyAlignment="1">
      <alignment horizontal="center" vertical="center" wrapText="1"/>
    </xf>
    <xf numFmtId="0" fontId="22" fillId="0" borderId="25" xfId="0" applyFont="1" applyBorder="1" applyAlignment="1">
      <alignment horizontal="center" vertical="center" wrapText="1"/>
    </xf>
    <xf numFmtId="3" fontId="23" fillId="0" borderId="41" xfId="0" applyNumberFormat="1" applyFont="1" applyBorder="1" applyAlignment="1">
      <alignment horizontal="left" vertical="center" wrapText="1"/>
    </xf>
    <xf numFmtId="3" fontId="23" fillId="0" borderId="36" xfId="0" applyNumberFormat="1" applyFont="1" applyBorder="1" applyAlignment="1">
      <alignment horizontal="left" vertical="center" wrapText="1"/>
    </xf>
    <xf numFmtId="3" fontId="6" fillId="0" borderId="13" xfId="0" applyNumberFormat="1" applyFont="1" applyBorder="1" applyAlignment="1">
      <alignment horizontal="center" wrapText="1"/>
    </xf>
    <xf numFmtId="3" fontId="6" fillId="0" borderId="23" xfId="0" applyNumberFormat="1" applyFont="1" applyBorder="1" applyAlignment="1">
      <alignment horizontal="center" wrapText="1"/>
    </xf>
    <xf numFmtId="3" fontId="3" fillId="7" borderId="69" xfId="0" applyNumberFormat="1" applyFont="1" applyFill="1" applyBorder="1" applyAlignment="1">
      <alignment horizontal="right" vertical="top" wrapText="1"/>
    </xf>
    <xf numFmtId="3" fontId="12" fillId="0" borderId="36" xfId="0" applyNumberFormat="1" applyFont="1" applyBorder="1" applyAlignment="1">
      <alignment horizontal="center" vertical="top"/>
    </xf>
    <xf numFmtId="3" fontId="11" fillId="0" borderId="7" xfId="0" applyNumberFormat="1" applyFont="1" applyBorder="1" applyAlignment="1">
      <alignment horizontal="center" vertical="center" wrapText="1"/>
    </xf>
    <xf numFmtId="3" fontId="4" fillId="0" borderId="17" xfId="0" applyNumberFormat="1" applyFont="1" applyFill="1" applyBorder="1" applyAlignment="1">
      <alignment horizontal="center" vertical="center" textRotation="90" wrapText="1"/>
    </xf>
    <xf numFmtId="3" fontId="1" fillId="0" borderId="17" xfId="0" applyNumberFormat="1" applyFont="1" applyBorder="1" applyAlignment="1">
      <alignment horizontal="left" vertical="top"/>
    </xf>
    <xf numFmtId="3" fontId="1" fillId="0" borderId="27" xfId="0" applyNumberFormat="1" applyFont="1" applyBorder="1" applyAlignment="1">
      <alignment horizontal="left" vertical="top"/>
    </xf>
    <xf numFmtId="3" fontId="12" fillId="0" borderId="17" xfId="0" applyNumberFormat="1" applyFont="1" applyBorder="1" applyAlignment="1">
      <alignment horizontal="left" vertical="top"/>
    </xf>
    <xf numFmtId="3" fontId="12" fillId="0" borderId="27" xfId="0" applyNumberFormat="1" applyFont="1" applyBorder="1" applyAlignment="1">
      <alignment horizontal="left" vertical="top"/>
    </xf>
    <xf numFmtId="3" fontId="12" fillId="0" borderId="37" xfId="0" applyNumberFormat="1" applyFont="1" applyBorder="1" applyAlignment="1">
      <alignment horizontal="left" vertical="top"/>
    </xf>
    <xf numFmtId="3" fontId="12" fillId="0" borderId="22" xfId="0" applyNumberFormat="1" applyFont="1" applyBorder="1" applyAlignment="1">
      <alignment horizontal="left" vertical="top"/>
    </xf>
    <xf numFmtId="3" fontId="6" fillId="0" borderId="38" xfId="0" applyNumberFormat="1" applyFont="1" applyBorder="1" applyAlignment="1">
      <alignment horizontal="center"/>
    </xf>
    <xf numFmtId="3" fontId="6" fillId="0" borderId="11" xfId="0" applyNumberFormat="1" applyFont="1" applyBorder="1" applyAlignment="1">
      <alignment horizontal="center"/>
    </xf>
    <xf numFmtId="3" fontId="6" fillId="0" borderId="7" xfId="0" applyNumberFormat="1" applyFont="1" applyBorder="1" applyAlignment="1">
      <alignment horizontal="center"/>
    </xf>
    <xf numFmtId="3" fontId="6" fillId="0" borderId="14" xfId="0" applyNumberFormat="1" applyFont="1" applyBorder="1" applyAlignment="1">
      <alignment horizontal="center"/>
    </xf>
    <xf numFmtId="3" fontId="6" fillId="0" borderId="36" xfId="0" applyNumberFormat="1" applyFont="1" applyBorder="1" applyAlignment="1">
      <alignment horizontal="center"/>
    </xf>
    <xf numFmtId="3" fontId="1" fillId="0" borderId="7" xfId="0" applyNumberFormat="1" applyFont="1" applyBorder="1" applyAlignment="1">
      <alignment horizontal="center" vertical="center" textRotation="90" wrapText="1"/>
    </xf>
    <xf numFmtId="3" fontId="1" fillId="0" borderId="14"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164" fontId="1" fillId="0" borderId="7" xfId="0" applyNumberFormat="1" applyFont="1" applyBorder="1" applyAlignment="1">
      <alignment horizontal="center" vertical="center" wrapText="1"/>
    </xf>
    <xf numFmtId="164" fontId="1" fillId="0" borderId="14" xfId="0" applyNumberFormat="1" applyFont="1" applyBorder="1" applyAlignment="1">
      <alignment horizontal="center" vertical="center" wrapText="1"/>
    </xf>
    <xf numFmtId="164" fontId="1" fillId="0" borderId="25" xfId="0" applyNumberFormat="1" applyFont="1" applyBorder="1" applyAlignment="1">
      <alignment horizontal="center" vertical="center" wrapText="1"/>
    </xf>
    <xf numFmtId="164" fontId="12" fillId="0" borderId="7" xfId="0" applyNumberFormat="1" applyFont="1" applyBorder="1" applyAlignment="1">
      <alignment horizontal="center" vertical="center" wrapText="1"/>
    </xf>
    <xf numFmtId="164" fontId="12" fillId="0" borderId="14" xfId="0" applyNumberFormat="1" applyFont="1" applyBorder="1" applyAlignment="1">
      <alignment horizontal="center" vertical="center" wrapText="1"/>
    </xf>
    <xf numFmtId="164" fontId="12" fillId="0" borderId="25" xfId="0" applyNumberFormat="1" applyFont="1" applyBorder="1" applyAlignment="1">
      <alignment horizontal="center" vertical="center" wrapText="1"/>
    </xf>
  </cellXfs>
  <cellStyles count="4">
    <cellStyle name="Įprastas" xfId="0" builtinId="0"/>
    <cellStyle name="Įprastas 2" xfId="2"/>
    <cellStyle name="Įprastas 5" xfId="1"/>
    <cellStyle name="Normal" xfId="3"/>
  </cellStyles>
  <dxfs count="0"/>
  <tableStyles count="0" defaultTableStyle="TableStyleMedium2" defaultPivotStyle="PivotStyleLight16"/>
  <colors>
    <mruColors>
      <color rgb="FFFFFF99"/>
      <color rgb="FFCCFFCC"/>
      <color rgb="FFCCFFFF"/>
      <color rgb="FF99FFCC"/>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79998168889431442"/>
  </sheetPr>
  <dimension ref="A1:X52"/>
  <sheetViews>
    <sheetView tabSelected="1" zoomScaleNormal="100" workbookViewId="0"/>
  </sheetViews>
  <sheetFormatPr defaultRowHeight="12.75" x14ac:dyDescent="0.2"/>
  <cols>
    <col min="1" max="1" width="2.7109375" style="31" customWidth="1"/>
    <col min="2" max="2" width="2.7109375" style="32" customWidth="1"/>
    <col min="3" max="3" width="2.7109375" style="33" customWidth="1"/>
    <col min="4" max="4" width="2.7109375" style="34" customWidth="1"/>
    <col min="5" max="5" width="30.85546875" style="35" customWidth="1"/>
    <col min="6" max="6" width="3.7109375" style="202" customWidth="1"/>
    <col min="7" max="7" width="4.7109375" style="202" hidden="1" customWidth="1"/>
    <col min="8" max="8" width="12.85546875" style="202" customWidth="1"/>
    <col min="9" max="9" width="7.7109375" style="35" customWidth="1"/>
    <col min="10" max="10" width="6.28515625" style="114" customWidth="1"/>
    <col min="11" max="11" width="7.85546875" style="114" customWidth="1"/>
    <col min="12" max="12" width="7.140625" style="114" customWidth="1"/>
    <col min="13" max="13" width="6.42578125" style="114" customWidth="1"/>
    <col min="14" max="14" width="23.28515625" style="35" customWidth="1"/>
    <col min="15" max="18" width="5.7109375" style="202" customWidth="1"/>
    <col min="19" max="16384" width="9.140625" style="35"/>
  </cols>
  <sheetData>
    <row r="1" spans="1:21" ht="21.75" customHeight="1" x14ac:dyDescent="0.2">
      <c r="I1" s="212"/>
      <c r="J1" s="212"/>
      <c r="K1" s="212"/>
      <c r="L1" s="212"/>
      <c r="M1" s="212"/>
      <c r="N1" s="379" t="s">
        <v>105</v>
      </c>
      <c r="O1" s="379"/>
      <c r="P1" s="379"/>
      <c r="Q1" s="379"/>
      <c r="R1" s="379"/>
    </row>
    <row r="2" spans="1:21" s="37" customFormat="1" ht="15.75" x14ac:dyDescent="0.2">
      <c r="A2" s="400" t="s">
        <v>106</v>
      </c>
      <c r="B2" s="400"/>
      <c r="C2" s="400"/>
      <c r="D2" s="400"/>
      <c r="E2" s="400"/>
      <c r="F2" s="400"/>
      <c r="G2" s="400"/>
      <c r="H2" s="400"/>
      <c r="I2" s="400"/>
      <c r="J2" s="400"/>
      <c r="K2" s="400"/>
      <c r="L2" s="400"/>
      <c r="M2" s="400"/>
      <c r="N2" s="400"/>
      <c r="O2" s="400"/>
      <c r="P2" s="400"/>
      <c r="Q2" s="400"/>
      <c r="R2" s="400"/>
    </row>
    <row r="3" spans="1:21" s="37" customFormat="1" ht="15.75" x14ac:dyDescent="0.2">
      <c r="A3" s="401" t="s">
        <v>35</v>
      </c>
      <c r="B3" s="401"/>
      <c r="C3" s="401"/>
      <c r="D3" s="401"/>
      <c r="E3" s="401"/>
      <c r="F3" s="401"/>
      <c r="G3" s="401"/>
      <c r="H3" s="401"/>
      <c r="I3" s="401"/>
      <c r="J3" s="401"/>
      <c r="K3" s="401"/>
      <c r="L3" s="401"/>
      <c r="M3" s="401"/>
      <c r="N3" s="401"/>
      <c r="O3" s="401"/>
      <c r="P3" s="401"/>
      <c r="Q3" s="401"/>
      <c r="R3" s="401"/>
    </row>
    <row r="4" spans="1:21" s="37" customFormat="1" ht="15.75" x14ac:dyDescent="0.2">
      <c r="A4" s="402" t="s">
        <v>25</v>
      </c>
      <c r="B4" s="402"/>
      <c r="C4" s="402"/>
      <c r="D4" s="402"/>
      <c r="E4" s="402"/>
      <c r="F4" s="402"/>
      <c r="G4" s="402"/>
      <c r="H4" s="402"/>
      <c r="I4" s="402"/>
      <c r="J4" s="402"/>
      <c r="K4" s="402"/>
      <c r="L4" s="402"/>
      <c r="M4" s="402"/>
      <c r="N4" s="402"/>
      <c r="O4" s="402"/>
      <c r="P4" s="402"/>
      <c r="Q4" s="402"/>
      <c r="R4" s="402"/>
    </row>
    <row r="5" spans="1:21" ht="20.25" customHeight="1" thickBot="1" x14ac:dyDescent="0.25">
      <c r="A5" s="38"/>
      <c r="B5" s="38"/>
      <c r="C5" s="39"/>
      <c r="D5" s="39"/>
      <c r="E5" s="40"/>
      <c r="F5" s="40"/>
      <c r="G5" s="40"/>
      <c r="H5" s="40"/>
      <c r="I5" s="40"/>
      <c r="J5" s="42"/>
      <c r="K5" s="42"/>
      <c r="L5" s="42"/>
      <c r="M5" s="42"/>
      <c r="N5" s="403" t="s">
        <v>26</v>
      </c>
      <c r="O5" s="403"/>
      <c r="P5" s="403"/>
      <c r="Q5" s="403"/>
      <c r="R5" s="403"/>
    </row>
    <row r="6" spans="1:21" ht="23.25" customHeight="1" x14ac:dyDescent="0.2">
      <c r="A6" s="357" t="s">
        <v>36</v>
      </c>
      <c r="B6" s="360" t="s">
        <v>0</v>
      </c>
      <c r="C6" s="363" t="s">
        <v>1</v>
      </c>
      <c r="D6" s="366"/>
      <c r="E6" s="369" t="s">
        <v>37</v>
      </c>
      <c r="F6" s="372" t="s">
        <v>3</v>
      </c>
      <c r="G6" s="375" t="s">
        <v>4</v>
      </c>
      <c r="H6" s="404" t="s">
        <v>5</v>
      </c>
      <c r="I6" s="346" t="s">
        <v>6</v>
      </c>
      <c r="J6" s="349" t="s">
        <v>84</v>
      </c>
      <c r="K6" s="461" t="s">
        <v>30</v>
      </c>
      <c r="L6" s="458" t="s">
        <v>32</v>
      </c>
      <c r="M6" s="455" t="s">
        <v>85</v>
      </c>
      <c r="N6" s="352" t="s">
        <v>38</v>
      </c>
      <c r="O6" s="353"/>
      <c r="P6" s="353"/>
      <c r="Q6" s="353"/>
      <c r="R6" s="354"/>
    </row>
    <row r="7" spans="1:21" ht="18" customHeight="1" x14ac:dyDescent="0.2">
      <c r="A7" s="358"/>
      <c r="B7" s="361"/>
      <c r="C7" s="364"/>
      <c r="D7" s="367"/>
      <c r="E7" s="370"/>
      <c r="F7" s="373"/>
      <c r="G7" s="376"/>
      <c r="H7" s="405"/>
      <c r="I7" s="347"/>
      <c r="J7" s="350"/>
      <c r="K7" s="462"/>
      <c r="L7" s="459"/>
      <c r="M7" s="456"/>
      <c r="N7" s="355" t="s">
        <v>2</v>
      </c>
      <c r="O7" s="380" t="s">
        <v>7</v>
      </c>
      <c r="P7" s="381"/>
      <c r="Q7" s="381"/>
      <c r="R7" s="382"/>
    </row>
    <row r="8" spans="1:21" ht="65.25" customHeight="1" thickBot="1" x14ac:dyDescent="0.25">
      <c r="A8" s="359"/>
      <c r="B8" s="362"/>
      <c r="C8" s="365"/>
      <c r="D8" s="368"/>
      <c r="E8" s="371"/>
      <c r="F8" s="374"/>
      <c r="G8" s="377"/>
      <c r="H8" s="406"/>
      <c r="I8" s="348"/>
      <c r="J8" s="351"/>
      <c r="K8" s="463"/>
      <c r="L8" s="460"/>
      <c r="M8" s="457"/>
      <c r="N8" s="356"/>
      <c r="O8" s="44" t="s">
        <v>29</v>
      </c>
      <c r="P8" s="205" t="s">
        <v>31</v>
      </c>
      <c r="Q8" s="227" t="s">
        <v>33</v>
      </c>
      <c r="R8" s="228" t="s">
        <v>86</v>
      </c>
    </row>
    <row r="9" spans="1:21" ht="13.5" thickBot="1" x14ac:dyDescent="0.25">
      <c r="A9" s="471" t="s">
        <v>39</v>
      </c>
      <c r="B9" s="472"/>
      <c r="C9" s="472"/>
      <c r="D9" s="472"/>
      <c r="E9" s="472"/>
      <c r="F9" s="472"/>
      <c r="G9" s="472"/>
      <c r="H9" s="472"/>
      <c r="I9" s="472"/>
      <c r="J9" s="472"/>
      <c r="K9" s="472"/>
      <c r="L9" s="472"/>
      <c r="M9" s="472"/>
      <c r="N9" s="472"/>
      <c r="O9" s="472"/>
      <c r="P9" s="472"/>
      <c r="Q9" s="472"/>
      <c r="R9" s="473"/>
    </row>
    <row r="10" spans="1:21" ht="13.5" thickBot="1" x14ac:dyDescent="0.25">
      <c r="A10" s="474" t="s">
        <v>40</v>
      </c>
      <c r="B10" s="475"/>
      <c r="C10" s="475"/>
      <c r="D10" s="475"/>
      <c r="E10" s="475"/>
      <c r="F10" s="475"/>
      <c r="G10" s="475"/>
      <c r="H10" s="475"/>
      <c r="I10" s="475"/>
      <c r="J10" s="475"/>
      <c r="K10" s="475"/>
      <c r="L10" s="475"/>
      <c r="M10" s="475"/>
      <c r="N10" s="475"/>
      <c r="O10" s="475"/>
      <c r="P10" s="475"/>
      <c r="Q10" s="475"/>
      <c r="R10" s="476"/>
    </row>
    <row r="11" spans="1:21" ht="13.5" thickBot="1" x14ac:dyDescent="0.25">
      <c r="A11" s="45" t="s">
        <v>8</v>
      </c>
      <c r="B11" s="477" t="s">
        <v>41</v>
      </c>
      <c r="C11" s="477"/>
      <c r="D11" s="477"/>
      <c r="E11" s="477"/>
      <c r="F11" s="477"/>
      <c r="G11" s="477"/>
      <c r="H11" s="477"/>
      <c r="I11" s="477"/>
      <c r="J11" s="477"/>
      <c r="K11" s="477"/>
      <c r="L11" s="477"/>
      <c r="M11" s="477"/>
      <c r="N11" s="477"/>
      <c r="O11" s="477"/>
      <c r="P11" s="477"/>
      <c r="Q11" s="477"/>
      <c r="R11" s="478"/>
    </row>
    <row r="12" spans="1:21" ht="13.5" thickBot="1" x14ac:dyDescent="0.25">
      <c r="A12" s="46" t="s">
        <v>8</v>
      </c>
      <c r="B12" s="47" t="s">
        <v>8</v>
      </c>
      <c r="C12" s="479" t="s">
        <v>42</v>
      </c>
      <c r="D12" s="479"/>
      <c r="E12" s="479"/>
      <c r="F12" s="479"/>
      <c r="G12" s="479"/>
      <c r="H12" s="479"/>
      <c r="I12" s="479"/>
      <c r="J12" s="479"/>
      <c r="K12" s="480"/>
      <c r="L12" s="480"/>
      <c r="M12" s="480"/>
      <c r="N12" s="480"/>
      <c r="O12" s="480"/>
      <c r="P12" s="480"/>
      <c r="Q12" s="480"/>
      <c r="R12" s="481"/>
      <c r="U12" s="48"/>
    </row>
    <row r="13" spans="1:21" ht="42" customHeight="1" x14ac:dyDescent="0.2">
      <c r="A13" s="49" t="s">
        <v>8</v>
      </c>
      <c r="B13" s="50" t="s">
        <v>8</v>
      </c>
      <c r="C13" s="51" t="s">
        <v>8</v>
      </c>
      <c r="D13" s="52"/>
      <c r="E13" s="53" t="s">
        <v>43</v>
      </c>
      <c r="F13" s="54"/>
      <c r="G13" s="188" t="s">
        <v>9</v>
      </c>
      <c r="H13" s="293" t="s">
        <v>44</v>
      </c>
      <c r="I13" s="71"/>
      <c r="J13" s="17"/>
      <c r="K13" s="17"/>
      <c r="L13" s="254"/>
      <c r="M13" s="237"/>
      <c r="N13" s="57"/>
      <c r="O13" s="16"/>
      <c r="P13" s="229"/>
      <c r="Q13" s="230"/>
      <c r="R13" s="231"/>
    </row>
    <row r="14" spans="1:21" ht="33.75" customHeight="1" x14ac:dyDescent="0.2">
      <c r="A14" s="58"/>
      <c r="B14" s="59"/>
      <c r="C14" s="51"/>
      <c r="D14" s="60" t="s">
        <v>8</v>
      </c>
      <c r="E14" s="28" t="s">
        <v>45</v>
      </c>
      <c r="F14" s="281" t="s">
        <v>46</v>
      </c>
      <c r="G14" s="189"/>
      <c r="H14" s="291"/>
      <c r="I14" s="295" t="s">
        <v>10</v>
      </c>
      <c r="J14" s="15">
        <v>50</v>
      </c>
      <c r="K14" s="300">
        <f>36</f>
        <v>36</v>
      </c>
      <c r="L14" s="255">
        <v>40</v>
      </c>
      <c r="M14" s="238">
        <v>40</v>
      </c>
      <c r="N14" s="63" t="s">
        <v>47</v>
      </c>
      <c r="O14" s="213">
        <v>16</v>
      </c>
      <c r="P14" s="232">
        <v>16</v>
      </c>
      <c r="Q14" s="233">
        <v>16</v>
      </c>
      <c r="R14" s="234">
        <v>18</v>
      </c>
      <c r="S14" s="48"/>
      <c r="U14" s="48"/>
    </row>
    <row r="15" spans="1:21" ht="27" customHeight="1" x14ac:dyDescent="0.2">
      <c r="A15" s="46"/>
      <c r="B15" s="64"/>
      <c r="C15" s="420"/>
      <c r="D15" s="52" t="s">
        <v>11</v>
      </c>
      <c r="E15" s="482" t="s">
        <v>48</v>
      </c>
      <c r="F15" s="211"/>
      <c r="G15" s="189"/>
      <c r="H15" s="291"/>
      <c r="I15" s="296" t="s">
        <v>10</v>
      </c>
      <c r="J15" s="18"/>
      <c r="K15" s="18">
        <v>2.5</v>
      </c>
      <c r="L15" s="8"/>
      <c r="M15" s="258">
        <v>3</v>
      </c>
      <c r="N15" s="425" t="s">
        <v>49</v>
      </c>
      <c r="O15" s="313"/>
      <c r="P15" s="311">
        <v>1</v>
      </c>
      <c r="Q15" s="309"/>
      <c r="R15" s="484">
        <v>2</v>
      </c>
    </row>
    <row r="16" spans="1:21" ht="15.75" customHeight="1" thickBot="1" x14ac:dyDescent="0.25">
      <c r="A16" s="65"/>
      <c r="B16" s="66"/>
      <c r="C16" s="384"/>
      <c r="D16" s="67"/>
      <c r="E16" s="483"/>
      <c r="F16" s="186"/>
      <c r="G16" s="189"/>
      <c r="H16" s="485" t="s">
        <v>50</v>
      </c>
      <c r="I16" s="486"/>
      <c r="J16" s="4">
        <f t="shared" ref="J16:M16" si="0">SUM(J13:J15)</f>
        <v>50</v>
      </c>
      <c r="K16" s="4">
        <f>SUM(K13:K15)</f>
        <v>38.5</v>
      </c>
      <c r="L16" s="265">
        <f t="shared" ref="L16" si="1">SUM(L13:L15)</f>
        <v>40</v>
      </c>
      <c r="M16" s="236">
        <f t="shared" si="0"/>
        <v>43</v>
      </c>
      <c r="N16" s="426"/>
      <c r="O16" s="314"/>
      <c r="P16" s="312"/>
      <c r="Q16" s="310"/>
      <c r="R16" s="339"/>
    </row>
    <row r="17" spans="1:24" ht="16.5" customHeight="1" x14ac:dyDescent="0.2">
      <c r="A17" s="68" t="s">
        <v>8</v>
      </c>
      <c r="B17" s="69" t="s">
        <v>8</v>
      </c>
      <c r="C17" s="383" t="s">
        <v>11</v>
      </c>
      <c r="D17" s="70"/>
      <c r="E17" s="385" t="s">
        <v>51</v>
      </c>
      <c r="F17" s="387"/>
      <c r="G17" s="188" t="s">
        <v>9</v>
      </c>
      <c r="H17" s="305" t="s">
        <v>44</v>
      </c>
      <c r="I17" s="71" t="s">
        <v>10</v>
      </c>
      <c r="J17" s="17">
        <v>28.2</v>
      </c>
      <c r="K17" s="17">
        <v>28.1</v>
      </c>
      <c r="L17" s="254">
        <v>28.1</v>
      </c>
      <c r="M17" s="237">
        <v>28.1</v>
      </c>
      <c r="N17" s="326" t="s">
        <v>52</v>
      </c>
      <c r="O17" s="328">
        <v>5</v>
      </c>
      <c r="P17" s="330">
        <v>5</v>
      </c>
      <c r="Q17" s="332">
        <v>5</v>
      </c>
      <c r="R17" s="338">
        <v>5</v>
      </c>
      <c r="S17" s="235"/>
      <c r="T17" s="48"/>
    </row>
    <row r="18" spans="1:24" ht="15" customHeight="1" thickBot="1" x14ac:dyDescent="0.25">
      <c r="A18" s="65"/>
      <c r="B18" s="66"/>
      <c r="C18" s="384"/>
      <c r="D18" s="67"/>
      <c r="E18" s="386"/>
      <c r="F18" s="388"/>
      <c r="G18" s="190"/>
      <c r="H18" s="337"/>
      <c r="I18" s="72" t="s">
        <v>19</v>
      </c>
      <c r="J18" s="4">
        <f t="shared" ref="J18:M18" si="2">SUM(J17:J17)</f>
        <v>28.2</v>
      </c>
      <c r="K18" s="4">
        <f>SUM(K17:K17)</f>
        <v>28.1</v>
      </c>
      <c r="L18" s="265">
        <f t="shared" ref="L18" si="3">SUM(L17:L17)</f>
        <v>28.1</v>
      </c>
      <c r="M18" s="236">
        <f t="shared" si="2"/>
        <v>28.1</v>
      </c>
      <c r="N18" s="327"/>
      <c r="O18" s="329"/>
      <c r="P18" s="331"/>
      <c r="Q18" s="310"/>
      <c r="R18" s="339"/>
      <c r="S18" s="235"/>
    </row>
    <row r="19" spans="1:24" ht="28.5" customHeight="1" x14ac:dyDescent="0.2">
      <c r="A19" s="73" t="s">
        <v>8</v>
      </c>
      <c r="B19" s="156" t="s">
        <v>8</v>
      </c>
      <c r="C19" s="51" t="s">
        <v>12</v>
      </c>
      <c r="D19" s="52"/>
      <c r="E19" s="74" t="s">
        <v>53</v>
      </c>
      <c r="F19" s="75"/>
      <c r="G19" s="189" t="s">
        <v>9</v>
      </c>
      <c r="H19" s="466" t="s">
        <v>44</v>
      </c>
      <c r="I19" s="294"/>
      <c r="J19" s="193"/>
      <c r="K19" s="17"/>
      <c r="L19" s="254"/>
      <c r="M19" s="237"/>
      <c r="N19" s="57"/>
      <c r="O19" s="16"/>
      <c r="P19" s="229"/>
      <c r="Q19" s="230"/>
      <c r="R19" s="231"/>
    </row>
    <row r="20" spans="1:24" ht="42" customHeight="1" x14ac:dyDescent="0.2">
      <c r="A20" s="73"/>
      <c r="B20" s="156"/>
      <c r="C20" s="51"/>
      <c r="D20" s="60" t="s">
        <v>8</v>
      </c>
      <c r="E20" s="77" t="s">
        <v>54</v>
      </c>
      <c r="F20" s="75"/>
      <c r="G20" s="79"/>
      <c r="H20" s="467"/>
      <c r="I20" s="80" t="s">
        <v>10</v>
      </c>
      <c r="J20" s="30">
        <v>39</v>
      </c>
      <c r="K20" s="15">
        <v>40</v>
      </c>
      <c r="L20" s="255">
        <v>40</v>
      </c>
      <c r="M20" s="238">
        <v>50</v>
      </c>
      <c r="N20" s="81" t="s">
        <v>55</v>
      </c>
      <c r="O20" s="213">
        <v>40</v>
      </c>
      <c r="P20" s="232">
        <v>40</v>
      </c>
      <c r="Q20" s="233">
        <v>40</v>
      </c>
      <c r="R20" s="234">
        <v>50</v>
      </c>
    </row>
    <row r="21" spans="1:24" ht="41.25" customHeight="1" x14ac:dyDescent="0.2">
      <c r="A21" s="73"/>
      <c r="B21" s="156"/>
      <c r="C21" s="82"/>
      <c r="D21" s="52" t="s">
        <v>11</v>
      </c>
      <c r="E21" s="468" t="s">
        <v>56</v>
      </c>
      <c r="F21" s="75"/>
      <c r="G21" s="79"/>
      <c r="H21" s="79"/>
      <c r="I21" s="395" t="s">
        <v>10</v>
      </c>
      <c r="J21" s="315">
        <v>0.5</v>
      </c>
      <c r="K21" s="340">
        <v>28</v>
      </c>
      <c r="L21" s="321">
        <v>0.8</v>
      </c>
      <c r="M21" s="342">
        <v>0.8</v>
      </c>
      <c r="N21" s="157" t="s">
        <v>57</v>
      </c>
      <c r="O21" s="197">
        <v>14</v>
      </c>
      <c r="P21" s="2">
        <v>300</v>
      </c>
      <c r="Q21" s="11">
        <v>12</v>
      </c>
      <c r="R21" s="10">
        <v>12</v>
      </c>
    </row>
    <row r="22" spans="1:24" ht="15" customHeight="1" x14ac:dyDescent="0.2">
      <c r="A22" s="73"/>
      <c r="B22" s="156"/>
      <c r="C22" s="82"/>
      <c r="D22" s="52"/>
      <c r="E22" s="469"/>
      <c r="F22" s="75"/>
      <c r="G22" s="158"/>
      <c r="H22" s="158"/>
      <c r="I22" s="396"/>
      <c r="J22" s="316"/>
      <c r="K22" s="341"/>
      <c r="L22" s="322"/>
      <c r="M22" s="343"/>
      <c r="N22" s="398" t="s">
        <v>90</v>
      </c>
      <c r="O22" s="197"/>
      <c r="P22" s="2">
        <v>1</v>
      </c>
      <c r="Q22" s="11"/>
      <c r="R22" s="10"/>
      <c r="U22" s="48"/>
      <c r="X22" s="48"/>
    </row>
    <row r="23" spans="1:24" ht="14.25" customHeight="1" thickBot="1" x14ac:dyDescent="0.25">
      <c r="A23" s="84"/>
      <c r="B23" s="139"/>
      <c r="C23" s="85"/>
      <c r="D23" s="67"/>
      <c r="E23" s="470"/>
      <c r="F23" s="86"/>
      <c r="G23" s="79"/>
      <c r="H23" s="389" t="s">
        <v>50</v>
      </c>
      <c r="I23" s="390"/>
      <c r="J23" s="214">
        <f>SUM(J19:J21)</f>
        <v>39.5</v>
      </c>
      <c r="K23" s="4">
        <f>SUM(K19:K21)</f>
        <v>68</v>
      </c>
      <c r="L23" s="265">
        <f>SUM(L19:L21)</f>
        <v>40.799999999999997</v>
      </c>
      <c r="M23" s="259">
        <f>SUM(M19:M21)</f>
        <v>50.8</v>
      </c>
      <c r="N23" s="399"/>
      <c r="O23" s="198"/>
      <c r="P23" s="239"/>
      <c r="Q23" s="209"/>
      <c r="R23" s="210"/>
    </row>
    <row r="24" spans="1:24" ht="25.5" customHeight="1" x14ac:dyDescent="0.2">
      <c r="A24" s="87" t="s">
        <v>8</v>
      </c>
      <c r="B24" s="138" t="s">
        <v>8</v>
      </c>
      <c r="C24" s="88" t="s">
        <v>13</v>
      </c>
      <c r="D24" s="70"/>
      <c r="E24" s="89" t="s">
        <v>58</v>
      </c>
      <c r="F24" s="133"/>
      <c r="G24" s="188" t="s">
        <v>9</v>
      </c>
      <c r="H24" s="305" t="s">
        <v>44</v>
      </c>
      <c r="I24" s="294" t="s">
        <v>10</v>
      </c>
      <c r="J24" s="274">
        <v>137.4</v>
      </c>
      <c r="K24" s="7"/>
      <c r="L24" s="275">
        <v>1615.8</v>
      </c>
      <c r="M24" s="276">
        <v>286.58999999999997</v>
      </c>
      <c r="N24" s="215" t="s">
        <v>83</v>
      </c>
      <c r="O24" s="195">
        <v>1</v>
      </c>
      <c r="P24" s="240"/>
      <c r="Q24" s="241"/>
      <c r="R24" s="242"/>
      <c r="S24" s="271"/>
      <c r="V24" s="48"/>
    </row>
    <row r="25" spans="1:24" ht="45" customHeight="1" x14ac:dyDescent="0.2">
      <c r="A25" s="73"/>
      <c r="B25" s="156"/>
      <c r="C25" s="82"/>
      <c r="D25" s="52"/>
      <c r="E25" s="272" t="s">
        <v>112</v>
      </c>
      <c r="F25" s="273" t="s">
        <v>110</v>
      </c>
      <c r="G25" s="189"/>
      <c r="H25" s="394"/>
      <c r="I25" s="80" t="s">
        <v>28</v>
      </c>
      <c r="J25" s="30"/>
      <c r="K25" s="300">
        <f>100+3.5+669.5</f>
        <v>773</v>
      </c>
      <c r="L25" s="280"/>
      <c r="M25" s="250"/>
      <c r="N25" s="277" t="s">
        <v>113</v>
      </c>
      <c r="O25" s="217">
        <v>100</v>
      </c>
      <c r="P25" s="9">
        <v>50</v>
      </c>
      <c r="Q25" s="244">
        <v>90</v>
      </c>
      <c r="R25" s="245">
        <v>100</v>
      </c>
    </row>
    <row r="26" spans="1:24" ht="41.25" customHeight="1" x14ac:dyDescent="0.2">
      <c r="A26" s="73"/>
      <c r="B26" s="156"/>
      <c r="C26" s="82"/>
      <c r="D26" s="52"/>
      <c r="E26" s="19" t="s">
        <v>60</v>
      </c>
      <c r="F26" s="90"/>
      <c r="G26" s="189"/>
      <c r="H26" s="394"/>
      <c r="I26" s="395" t="s">
        <v>10</v>
      </c>
      <c r="J26" s="315">
        <v>2.5</v>
      </c>
      <c r="K26" s="318">
        <v>2.5</v>
      </c>
      <c r="L26" s="321">
        <v>5</v>
      </c>
      <c r="M26" s="342">
        <v>5</v>
      </c>
      <c r="N26" s="216" t="s">
        <v>61</v>
      </c>
      <c r="O26" s="217">
        <v>2</v>
      </c>
      <c r="P26" s="243">
        <v>3</v>
      </c>
      <c r="Q26" s="244">
        <v>3</v>
      </c>
      <c r="R26" s="245">
        <v>3</v>
      </c>
    </row>
    <row r="27" spans="1:24" ht="38.25" customHeight="1" x14ac:dyDescent="0.2">
      <c r="A27" s="73"/>
      <c r="B27" s="156"/>
      <c r="C27" s="82"/>
      <c r="D27" s="52"/>
      <c r="E27" s="91"/>
      <c r="F27" s="90"/>
      <c r="G27" s="189"/>
      <c r="H27" s="394"/>
      <c r="I27" s="396"/>
      <c r="J27" s="316"/>
      <c r="K27" s="319"/>
      <c r="L27" s="322"/>
      <c r="M27" s="343"/>
      <c r="N27" s="218" t="s">
        <v>62</v>
      </c>
      <c r="O27" s="196">
        <v>4</v>
      </c>
      <c r="P27" s="1">
        <v>4</v>
      </c>
      <c r="Q27" s="206">
        <v>4</v>
      </c>
      <c r="R27" s="208">
        <v>4</v>
      </c>
    </row>
    <row r="28" spans="1:24" ht="38.25" x14ac:dyDescent="0.2">
      <c r="A28" s="73"/>
      <c r="B28" s="156"/>
      <c r="C28" s="82"/>
      <c r="D28" s="52"/>
      <c r="E28" s="91"/>
      <c r="F28" s="90"/>
      <c r="G28" s="189"/>
      <c r="H28" s="394"/>
      <c r="I28" s="396"/>
      <c r="J28" s="316"/>
      <c r="K28" s="319"/>
      <c r="L28" s="322"/>
      <c r="M28" s="343"/>
      <c r="N28" s="216" t="s">
        <v>63</v>
      </c>
      <c r="O28" s="12">
        <v>1</v>
      </c>
      <c r="P28" s="9">
        <v>1</v>
      </c>
      <c r="Q28" s="244">
        <v>1</v>
      </c>
      <c r="R28" s="245">
        <v>1</v>
      </c>
    </row>
    <row r="29" spans="1:24" ht="26.25" customHeight="1" x14ac:dyDescent="0.2">
      <c r="A29" s="73"/>
      <c r="B29" s="156"/>
      <c r="C29" s="82"/>
      <c r="D29" s="52"/>
      <c r="E29" s="182"/>
      <c r="F29" s="90"/>
      <c r="G29" s="189"/>
      <c r="H29" s="306"/>
      <c r="I29" s="397"/>
      <c r="J29" s="317"/>
      <c r="K29" s="320"/>
      <c r="L29" s="323"/>
      <c r="M29" s="344"/>
      <c r="N29" s="336" t="s">
        <v>64</v>
      </c>
      <c r="O29" s="333">
        <v>2</v>
      </c>
      <c r="P29" s="334">
        <v>2</v>
      </c>
      <c r="Q29" s="335">
        <v>2</v>
      </c>
      <c r="R29" s="345">
        <v>2</v>
      </c>
    </row>
    <row r="30" spans="1:24" ht="16.5" customHeight="1" thickBot="1" x14ac:dyDescent="0.25">
      <c r="A30" s="84"/>
      <c r="B30" s="139"/>
      <c r="C30" s="85"/>
      <c r="D30" s="67"/>
      <c r="E30" s="183"/>
      <c r="F30" s="93"/>
      <c r="G30" s="190"/>
      <c r="H30" s="389" t="s">
        <v>50</v>
      </c>
      <c r="I30" s="390"/>
      <c r="J30" s="5">
        <f>J26+J24</f>
        <v>139.9</v>
      </c>
      <c r="K30" s="4">
        <f>SUM(K24:K29)</f>
        <v>775.5</v>
      </c>
      <c r="L30" s="265">
        <f>L26+L24</f>
        <v>1620.8</v>
      </c>
      <c r="M30" s="259">
        <f>M26+M24</f>
        <v>291.58999999999997</v>
      </c>
      <c r="N30" s="327"/>
      <c r="O30" s="329"/>
      <c r="P30" s="331"/>
      <c r="Q30" s="310"/>
      <c r="R30" s="339"/>
    </row>
    <row r="31" spans="1:24" ht="40.5" customHeight="1" x14ac:dyDescent="0.2">
      <c r="A31" s="73" t="s">
        <v>8</v>
      </c>
      <c r="B31" s="156" t="s">
        <v>8</v>
      </c>
      <c r="C31" s="82" t="s">
        <v>14</v>
      </c>
      <c r="D31" s="52"/>
      <c r="E31" s="391" t="s">
        <v>65</v>
      </c>
      <c r="F31" s="273" t="s">
        <v>110</v>
      </c>
      <c r="G31" s="392" t="s">
        <v>9</v>
      </c>
      <c r="H31" s="305" t="s">
        <v>44</v>
      </c>
      <c r="I31" s="71" t="s">
        <v>10</v>
      </c>
      <c r="J31" s="17">
        <v>7.9</v>
      </c>
      <c r="K31" s="17">
        <v>7.9</v>
      </c>
      <c r="L31" s="254">
        <v>7.9</v>
      </c>
      <c r="M31" s="237">
        <v>7.9</v>
      </c>
      <c r="N31" s="326" t="s">
        <v>66</v>
      </c>
      <c r="O31" s="328">
        <v>15</v>
      </c>
      <c r="P31" s="330">
        <v>15</v>
      </c>
      <c r="Q31" s="332">
        <v>15</v>
      </c>
      <c r="R31" s="207">
        <v>15</v>
      </c>
      <c r="S31" s="83"/>
    </row>
    <row r="32" spans="1:24" ht="16.5" customHeight="1" thickBot="1" x14ac:dyDescent="0.25">
      <c r="A32" s="73"/>
      <c r="B32" s="156"/>
      <c r="C32" s="82"/>
      <c r="D32" s="52"/>
      <c r="E32" s="391"/>
      <c r="F32" s="273"/>
      <c r="G32" s="393"/>
      <c r="H32" s="394"/>
      <c r="I32" s="220" t="s">
        <v>19</v>
      </c>
      <c r="J32" s="221">
        <f t="shared" ref="J32:M32" si="4">J31</f>
        <v>7.9</v>
      </c>
      <c r="K32" s="221">
        <f>K31</f>
        <v>7.9</v>
      </c>
      <c r="L32" s="266">
        <f t="shared" ref="L32" si="5">L31</f>
        <v>7.9</v>
      </c>
      <c r="M32" s="260">
        <f t="shared" si="4"/>
        <v>7.9</v>
      </c>
      <c r="N32" s="336"/>
      <c r="O32" s="333"/>
      <c r="P32" s="334"/>
      <c r="Q32" s="335"/>
      <c r="R32" s="208"/>
      <c r="S32" s="83"/>
    </row>
    <row r="33" spans="1:23" ht="27.75" customHeight="1" x14ac:dyDescent="0.2">
      <c r="A33" s="136" t="s">
        <v>8</v>
      </c>
      <c r="B33" s="138" t="s">
        <v>8</v>
      </c>
      <c r="C33" s="179" t="s">
        <v>15</v>
      </c>
      <c r="D33" s="324"/>
      <c r="E33" s="307" t="s">
        <v>78</v>
      </c>
      <c r="F33" s="184"/>
      <c r="G33" s="188">
        <v>1</v>
      </c>
      <c r="H33" s="305" t="s">
        <v>44</v>
      </c>
      <c r="I33" s="222" t="s">
        <v>10</v>
      </c>
      <c r="J33" s="7">
        <v>4</v>
      </c>
      <c r="K33" s="7"/>
      <c r="L33" s="6">
        <v>4</v>
      </c>
      <c r="M33" s="13"/>
      <c r="N33" s="326" t="s">
        <v>108</v>
      </c>
      <c r="O33" s="328">
        <v>1</v>
      </c>
      <c r="P33" s="330">
        <v>0</v>
      </c>
      <c r="Q33" s="332">
        <v>1</v>
      </c>
      <c r="R33" s="338">
        <v>0</v>
      </c>
      <c r="S33" s="83"/>
    </row>
    <row r="34" spans="1:23" ht="16.5" customHeight="1" thickBot="1" x14ac:dyDescent="0.25">
      <c r="A34" s="137"/>
      <c r="B34" s="139"/>
      <c r="C34" s="181"/>
      <c r="D34" s="325"/>
      <c r="E34" s="308"/>
      <c r="F34" s="186"/>
      <c r="G34" s="190"/>
      <c r="H34" s="337"/>
      <c r="I34" s="219" t="s">
        <v>19</v>
      </c>
      <c r="J34" s="4">
        <f>J33</f>
        <v>4</v>
      </c>
      <c r="K34" s="4">
        <f t="shared" ref="K34:M34" si="6">K33</f>
        <v>0</v>
      </c>
      <c r="L34" s="265">
        <f t="shared" si="6"/>
        <v>4</v>
      </c>
      <c r="M34" s="259">
        <f t="shared" si="6"/>
        <v>0</v>
      </c>
      <c r="N34" s="327"/>
      <c r="O34" s="329"/>
      <c r="P34" s="331"/>
      <c r="Q34" s="310"/>
      <c r="R34" s="339"/>
      <c r="S34" s="83"/>
    </row>
    <row r="35" spans="1:23" ht="18.75" customHeight="1" x14ac:dyDescent="0.2">
      <c r="A35" s="136" t="s">
        <v>8</v>
      </c>
      <c r="B35" s="138" t="s">
        <v>8</v>
      </c>
      <c r="C35" s="383" t="s">
        <v>16</v>
      </c>
      <c r="D35" s="96"/>
      <c r="E35" s="421" t="s">
        <v>80</v>
      </c>
      <c r="F35" s="273" t="s">
        <v>110</v>
      </c>
      <c r="G35" s="303" t="s">
        <v>9</v>
      </c>
      <c r="H35" s="305" t="s">
        <v>44</v>
      </c>
      <c r="I35" s="433" t="s">
        <v>10</v>
      </c>
      <c r="J35" s="434"/>
      <c r="K35" s="435"/>
      <c r="L35" s="437">
        <v>9</v>
      </c>
      <c r="M35" s="438">
        <v>9</v>
      </c>
      <c r="N35" s="98" t="s">
        <v>81</v>
      </c>
      <c r="O35" s="16"/>
      <c r="P35" s="229"/>
      <c r="Q35" s="230">
        <v>1</v>
      </c>
      <c r="R35" s="231"/>
      <c r="S35" s="271"/>
    </row>
    <row r="36" spans="1:23" ht="15.75" customHeight="1" x14ac:dyDescent="0.2">
      <c r="A36" s="99"/>
      <c r="B36" s="156"/>
      <c r="C36" s="420"/>
      <c r="D36" s="100"/>
      <c r="E36" s="422"/>
      <c r="F36" s="273"/>
      <c r="G36" s="304"/>
      <c r="H36" s="394"/>
      <c r="I36" s="397"/>
      <c r="J36" s="317"/>
      <c r="K36" s="436"/>
      <c r="L36" s="323"/>
      <c r="M36" s="344"/>
      <c r="N36" s="425" t="s">
        <v>82</v>
      </c>
      <c r="O36" s="427"/>
      <c r="P36" s="431"/>
      <c r="Q36" s="429">
        <v>1</v>
      </c>
      <c r="R36" s="407">
        <v>1</v>
      </c>
    </row>
    <row r="37" spans="1:23" ht="15.75" customHeight="1" thickBot="1" x14ac:dyDescent="0.25">
      <c r="A37" s="137"/>
      <c r="B37" s="139"/>
      <c r="C37" s="384"/>
      <c r="D37" s="97"/>
      <c r="E37" s="423"/>
      <c r="F37" s="273"/>
      <c r="G37" s="424"/>
      <c r="H37" s="292"/>
      <c r="I37" s="290" t="s">
        <v>19</v>
      </c>
      <c r="J37" s="4">
        <f>J35</f>
        <v>0</v>
      </c>
      <c r="K37" s="4">
        <f>K35</f>
        <v>0</v>
      </c>
      <c r="L37" s="265">
        <f t="shared" ref="L37:M37" si="7">L35</f>
        <v>9</v>
      </c>
      <c r="M37" s="236">
        <f t="shared" si="7"/>
        <v>9</v>
      </c>
      <c r="N37" s="426"/>
      <c r="O37" s="428"/>
      <c r="P37" s="432"/>
      <c r="Q37" s="430"/>
      <c r="R37" s="408"/>
    </row>
    <row r="38" spans="1:23" ht="14.25" customHeight="1" x14ac:dyDescent="0.2">
      <c r="A38" s="136" t="s">
        <v>8</v>
      </c>
      <c r="B38" s="138" t="s">
        <v>8</v>
      </c>
      <c r="C38" s="383" t="s">
        <v>17</v>
      </c>
      <c r="D38" s="96"/>
      <c r="E38" s="307" t="s">
        <v>103</v>
      </c>
      <c r="F38" s="301"/>
      <c r="G38" s="303" t="s">
        <v>9</v>
      </c>
      <c r="H38" s="305" t="s">
        <v>44</v>
      </c>
      <c r="I38" s="294" t="s">
        <v>10</v>
      </c>
      <c r="J38" s="193">
        <v>1.5</v>
      </c>
      <c r="K38" s="17">
        <v>2.5</v>
      </c>
      <c r="L38" s="254">
        <v>2.5</v>
      </c>
      <c r="M38" s="249">
        <v>2.5</v>
      </c>
      <c r="N38" s="326" t="s">
        <v>109</v>
      </c>
      <c r="O38" s="328">
        <v>9</v>
      </c>
      <c r="P38" s="330">
        <v>15</v>
      </c>
      <c r="Q38" s="332">
        <v>15</v>
      </c>
      <c r="R38" s="338">
        <v>15</v>
      </c>
      <c r="S38" s="271"/>
    </row>
    <row r="39" spans="1:23" ht="14.25" customHeight="1" x14ac:dyDescent="0.2">
      <c r="A39" s="99"/>
      <c r="B39" s="156"/>
      <c r="C39" s="420"/>
      <c r="D39" s="100"/>
      <c r="E39" s="439"/>
      <c r="F39" s="302"/>
      <c r="G39" s="304"/>
      <c r="H39" s="306"/>
      <c r="I39" s="297" t="s">
        <v>19</v>
      </c>
      <c r="J39" s="221">
        <f>J38</f>
        <v>1.5</v>
      </c>
      <c r="K39" s="221">
        <f>K38</f>
        <v>2.5</v>
      </c>
      <c r="L39" s="266">
        <f>L38</f>
        <v>2.5</v>
      </c>
      <c r="M39" s="260">
        <f>M38</f>
        <v>2.5</v>
      </c>
      <c r="N39" s="336"/>
      <c r="O39" s="333"/>
      <c r="P39" s="334"/>
      <c r="Q39" s="335"/>
      <c r="R39" s="345"/>
    </row>
    <row r="40" spans="1:23" ht="14.25" customHeight="1" x14ac:dyDescent="0.2">
      <c r="A40" s="225" t="s">
        <v>8</v>
      </c>
      <c r="B40" s="269" t="s">
        <v>8</v>
      </c>
      <c r="C40" s="409" t="s">
        <v>20</v>
      </c>
      <c r="D40" s="410"/>
      <c r="E40" s="410"/>
      <c r="F40" s="410"/>
      <c r="G40" s="410"/>
      <c r="H40" s="411"/>
      <c r="I40" s="411"/>
      <c r="J40" s="270">
        <f>J16+J18+J23+J30+J32+J34+J37+J39</f>
        <v>271</v>
      </c>
      <c r="K40" s="282">
        <f t="shared" ref="K40:M40" si="8">K16+K18+K23+K30+K32+K34+K37+K39</f>
        <v>920.5</v>
      </c>
      <c r="L40" s="284">
        <f t="shared" si="8"/>
        <v>1753.1000000000001</v>
      </c>
      <c r="M40" s="283">
        <f t="shared" si="8"/>
        <v>432.88999999999993</v>
      </c>
      <c r="N40" s="412"/>
      <c r="O40" s="413"/>
      <c r="P40" s="413"/>
      <c r="Q40" s="413"/>
      <c r="R40" s="414"/>
    </row>
    <row r="41" spans="1:23" ht="14.25" customHeight="1" x14ac:dyDescent="0.2">
      <c r="A41" s="225" t="s">
        <v>8</v>
      </c>
      <c r="B41" s="415" t="s">
        <v>21</v>
      </c>
      <c r="C41" s="416"/>
      <c r="D41" s="416"/>
      <c r="E41" s="416"/>
      <c r="F41" s="416"/>
      <c r="G41" s="416"/>
      <c r="H41" s="416"/>
      <c r="I41" s="416"/>
      <c r="J41" s="226">
        <f>J40</f>
        <v>271</v>
      </c>
      <c r="K41" s="263">
        <f>K40</f>
        <v>920.5</v>
      </c>
      <c r="L41" s="267">
        <f>L40</f>
        <v>1753.1000000000001</v>
      </c>
      <c r="M41" s="261">
        <f>M40</f>
        <v>432.88999999999993</v>
      </c>
      <c r="N41" s="417"/>
      <c r="O41" s="418"/>
      <c r="P41" s="418"/>
      <c r="Q41" s="418"/>
      <c r="R41" s="419"/>
    </row>
    <row r="42" spans="1:23" ht="14.25" customHeight="1" thickBot="1" x14ac:dyDescent="0.25">
      <c r="A42" s="223" t="s">
        <v>18</v>
      </c>
      <c r="B42" s="464" t="s">
        <v>34</v>
      </c>
      <c r="C42" s="465"/>
      <c r="D42" s="465"/>
      <c r="E42" s="465"/>
      <c r="F42" s="465"/>
      <c r="G42" s="465"/>
      <c r="H42" s="465"/>
      <c r="I42" s="465"/>
      <c r="J42" s="224">
        <f>J41</f>
        <v>271</v>
      </c>
      <c r="K42" s="264">
        <f>K41</f>
        <v>920.5</v>
      </c>
      <c r="L42" s="268">
        <f t="shared" ref="L42" si="9">L41</f>
        <v>1753.1000000000001</v>
      </c>
      <c r="M42" s="262">
        <f t="shared" ref="M42" si="10">M41</f>
        <v>432.88999999999993</v>
      </c>
      <c r="N42" s="487"/>
      <c r="O42" s="488"/>
      <c r="P42" s="488"/>
      <c r="Q42" s="488"/>
      <c r="R42" s="489"/>
    </row>
    <row r="43" spans="1:23" ht="19.5" customHeight="1" x14ac:dyDescent="0.2">
      <c r="A43" s="490" t="s">
        <v>111</v>
      </c>
      <c r="B43" s="490"/>
      <c r="C43" s="490"/>
      <c r="D43" s="490"/>
      <c r="E43" s="490"/>
      <c r="F43" s="490"/>
      <c r="G43" s="490"/>
      <c r="H43" s="490"/>
      <c r="I43" s="490"/>
      <c r="J43" s="490"/>
      <c r="K43" s="490"/>
      <c r="L43" s="490"/>
      <c r="M43" s="490"/>
      <c r="N43" s="490"/>
      <c r="O43" s="490"/>
      <c r="P43" s="490"/>
      <c r="Q43" s="490"/>
      <c r="R43" s="490"/>
      <c r="S43" s="490"/>
      <c r="T43" s="490"/>
      <c r="U43" s="490"/>
      <c r="V43" s="490"/>
      <c r="W43" s="490"/>
    </row>
    <row r="44" spans="1:23" ht="14.25" customHeight="1" thickBot="1" x14ac:dyDescent="0.25">
      <c r="A44" s="378" t="s">
        <v>22</v>
      </c>
      <c r="B44" s="378"/>
      <c r="C44" s="378"/>
      <c r="D44" s="378"/>
      <c r="E44" s="378"/>
      <c r="F44" s="378"/>
      <c r="G44" s="378"/>
      <c r="H44" s="378"/>
      <c r="I44" s="378"/>
      <c r="J44" s="378"/>
      <c r="K44" s="378"/>
      <c r="L44" s="378"/>
      <c r="M44" s="378"/>
      <c r="N44" s="48"/>
      <c r="O44" s="106"/>
      <c r="P44" s="106"/>
      <c r="Q44" s="106"/>
      <c r="R44" s="106"/>
    </row>
    <row r="45" spans="1:23" ht="54" customHeight="1" thickBot="1" x14ac:dyDescent="0.25">
      <c r="A45" s="491" t="s">
        <v>23</v>
      </c>
      <c r="B45" s="492"/>
      <c r="C45" s="492"/>
      <c r="D45" s="492"/>
      <c r="E45" s="492"/>
      <c r="F45" s="492"/>
      <c r="G45" s="492"/>
      <c r="H45" s="493"/>
      <c r="I45" s="494"/>
      <c r="J45" s="285" t="s">
        <v>96</v>
      </c>
      <c r="K45" s="286" t="s">
        <v>107</v>
      </c>
      <c r="L45" s="287" t="s">
        <v>98</v>
      </c>
      <c r="M45" s="288" t="s">
        <v>99</v>
      </c>
      <c r="N45" s="108"/>
      <c r="O45" s="109"/>
      <c r="P45" s="109"/>
      <c r="Q45" s="109"/>
      <c r="R45" s="109"/>
    </row>
    <row r="46" spans="1:23" ht="16.5" customHeight="1" thickBot="1" x14ac:dyDescent="0.25">
      <c r="A46" s="495" t="s">
        <v>68</v>
      </c>
      <c r="B46" s="496"/>
      <c r="C46" s="496"/>
      <c r="D46" s="496"/>
      <c r="E46" s="496"/>
      <c r="F46" s="496"/>
      <c r="G46" s="496"/>
      <c r="H46" s="497"/>
      <c r="I46" s="498"/>
      <c r="J46" s="110">
        <f ca="1">SUM(J47:J49)</f>
        <v>271</v>
      </c>
      <c r="K46" s="246">
        <f>SUM(K47:K49)</f>
        <v>920.5</v>
      </c>
      <c r="L46" s="253">
        <f t="shared" ref="L46:M46" si="11">SUM(L47:L49)</f>
        <v>1753.1000000000001</v>
      </c>
      <c r="M46" s="248">
        <f t="shared" si="11"/>
        <v>432.88999999999993</v>
      </c>
      <c r="N46" s="108"/>
      <c r="O46" s="109"/>
      <c r="P46" s="109"/>
      <c r="Q46" s="109"/>
      <c r="R46" s="109"/>
    </row>
    <row r="47" spans="1:23" ht="14.25" customHeight="1" x14ac:dyDescent="0.2">
      <c r="A47" s="440" t="s">
        <v>24</v>
      </c>
      <c r="B47" s="441"/>
      <c r="C47" s="441"/>
      <c r="D47" s="441"/>
      <c r="E47" s="441"/>
      <c r="F47" s="441"/>
      <c r="G47" s="441"/>
      <c r="H47" s="442"/>
      <c r="I47" s="443"/>
      <c r="J47" s="193">
        <f ca="1">SUMIF(I14:J38,"sb",J14:J38)</f>
        <v>271</v>
      </c>
      <c r="K47" s="278">
        <f>SUMIF(I14:I38,"sb",K14:K38)</f>
        <v>147.5</v>
      </c>
      <c r="L47" s="289">
        <f>SUMIF(I14:I38,"sb",L14:L38)</f>
        <v>1753.1000000000001</v>
      </c>
      <c r="M47" s="279">
        <f>SUMIF(I14:I38,"sb",M14:M38)</f>
        <v>432.88999999999993</v>
      </c>
      <c r="N47" s="111"/>
      <c r="O47" s="109"/>
      <c r="P47" s="109"/>
      <c r="Q47" s="109"/>
      <c r="R47" s="109"/>
    </row>
    <row r="48" spans="1:23" ht="14.25" customHeight="1" x14ac:dyDescent="0.2">
      <c r="A48" s="444" t="s">
        <v>69</v>
      </c>
      <c r="B48" s="445"/>
      <c r="C48" s="445"/>
      <c r="D48" s="445"/>
      <c r="E48" s="445"/>
      <c r="F48" s="445"/>
      <c r="G48" s="445"/>
      <c r="H48" s="445"/>
      <c r="I48" s="446"/>
      <c r="J48" s="30">
        <f>SUMIF(I12:I38,"sb(l)",J12:J38)</f>
        <v>0</v>
      </c>
      <c r="K48" s="15">
        <f>SUMIF(I12:I38,"sb(l)",K12:K38)</f>
        <v>773</v>
      </c>
      <c r="L48" s="255">
        <f>SUMIF(I14:I40,"sb(l)",L14:L40)</f>
        <v>0</v>
      </c>
      <c r="M48" s="250">
        <f>SUMIF(J14:J40,"sb(l)",M14:M40)</f>
        <v>0</v>
      </c>
      <c r="N48" s="108"/>
      <c r="O48" s="109"/>
      <c r="P48" s="109"/>
      <c r="Q48" s="109"/>
      <c r="R48" s="109"/>
    </row>
    <row r="49" spans="1:18" ht="30.75" customHeight="1" thickBot="1" x14ac:dyDescent="0.25">
      <c r="A49" s="447" t="s">
        <v>70</v>
      </c>
      <c r="B49" s="448"/>
      <c r="C49" s="448"/>
      <c r="D49" s="448"/>
      <c r="E49" s="448"/>
      <c r="F49" s="448"/>
      <c r="G49" s="448"/>
      <c r="H49" s="448"/>
      <c r="I49" s="449"/>
      <c r="J49" s="112">
        <f>SUMIF(I15:I40,"sb(esa)",J15:J40)</f>
        <v>0</v>
      </c>
      <c r="K49" s="247">
        <f>SUMIF(H15:H40,"sb(esa)",K15:K40)</f>
        <v>0</v>
      </c>
      <c r="L49" s="256">
        <f>SUMIF(I15:I40,"sb(esa)",L15:L40)</f>
        <v>0</v>
      </c>
      <c r="M49" s="251">
        <f>SUMIF(J15:J40,"sb(esa)",M15:M40)</f>
        <v>0</v>
      </c>
      <c r="N49" s="108"/>
      <c r="O49" s="109"/>
      <c r="P49" s="109"/>
      <c r="Q49" s="109"/>
      <c r="R49" s="109"/>
    </row>
    <row r="50" spans="1:18" ht="18" customHeight="1" thickBot="1" x14ac:dyDescent="0.25">
      <c r="A50" s="450" t="s">
        <v>19</v>
      </c>
      <c r="B50" s="451"/>
      <c r="C50" s="451"/>
      <c r="D50" s="451"/>
      <c r="E50" s="451"/>
      <c r="F50" s="451"/>
      <c r="G50" s="451"/>
      <c r="H50" s="452"/>
      <c r="I50" s="453"/>
      <c r="J50" s="113">
        <f t="shared" ref="J50:M50" ca="1" si="12">J46</f>
        <v>271</v>
      </c>
      <c r="K50" s="152">
        <f t="shared" ref="K50:L50" si="13">K46</f>
        <v>920.5</v>
      </c>
      <c r="L50" s="257">
        <f t="shared" si="13"/>
        <v>1753.1000000000001</v>
      </c>
      <c r="M50" s="252">
        <f t="shared" si="12"/>
        <v>432.88999999999993</v>
      </c>
      <c r="N50" s="108"/>
      <c r="O50" s="109"/>
      <c r="P50" s="109"/>
      <c r="Q50" s="109"/>
      <c r="R50" s="109"/>
    </row>
    <row r="51" spans="1:18" x14ac:dyDescent="0.2">
      <c r="F51" s="454" t="s">
        <v>71</v>
      </c>
      <c r="G51" s="454"/>
      <c r="H51" s="454"/>
      <c r="I51" s="454"/>
      <c r="J51" s="454"/>
      <c r="K51" s="202"/>
      <c r="L51" s="202"/>
      <c r="M51" s="202"/>
    </row>
    <row r="52" spans="1:18" x14ac:dyDescent="0.2">
      <c r="K52" s="298">
        <f>+K50-K42</f>
        <v>0</v>
      </c>
      <c r="L52" s="298">
        <f>+L50-L42</f>
        <v>0</v>
      </c>
      <c r="M52" s="298">
        <f>+M50-M42</f>
        <v>0</v>
      </c>
      <c r="N52" s="299"/>
    </row>
  </sheetData>
  <mergeCells count="117">
    <mergeCell ref="A47:I47"/>
    <mergeCell ref="A48:I48"/>
    <mergeCell ref="A49:I49"/>
    <mergeCell ref="A50:I50"/>
    <mergeCell ref="F51:J51"/>
    <mergeCell ref="M6:M8"/>
    <mergeCell ref="L6:L8"/>
    <mergeCell ref="K6:K8"/>
    <mergeCell ref="B42:I42"/>
    <mergeCell ref="H19:H20"/>
    <mergeCell ref="E21:E23"/>
    <mergeCell ref="A9:R9"/>
    <mergeCell ref="A10:R10"/>
    <mergeCell ref="B11:R11"/>
    <mergeCell ref="C12:R12"/>
    <mergeCell ref="C15:C16"/>
    <mergeCell ref="E15:E16"/>
    <mergeCell ref="N15:N16"/>
    <mergeCell ref="R15:R16"/>
    <mergeCell ref="H16:I16"/>
    <mergeCell ref="N42:R42"/>
    <mergeCell ref="A43:W43"/>
    <mergeCell ref="A45:I45"/>
    <mergeCell ref="A46:I46"/>
    <mergeCell ref="C40:I40"/>
    <mergeCell ref="N40:R40"/>
    <mergeCell ref="B41:I41"/>
    <mergeCell ref="N41:R41"/>
    <mergeCell ref="C35:C37"/>
    <mergeCell ref="E35:E37"/>
    <mergeCell ref="G35:G37"/>
    <mergeCell ref="N38:N39"/>
    <mergeCell ref="O38:O39"/>
    <mergeCell ref="P38:P39"/>
    <mergeCell ref="Q38:Q39"/>
    <mergeCell ref="R38:R39"/>
    <mergeCell ref="H35:H36"/>
    <mergeCell ref="N36:N37"/>
    <mergeCell ref="O36:O37"/>
    <mergeCell ref="Q36:Q37"/>
    <mergeCell ref="P36:P37"/>
    <mergeCell ref="I35:I36"/>
    <mergeCell ref="J35:J36"/>
    <mergeCell ref="K35:K36"/>
    <mergeCell ref="L35:L36"/>
    <mergeCell ref="M35:M36"/>
    <mergeCell ref="C38:C39"/>
    <mergeCell ref="E38:E39"/>
    <mergeCell ref="A44:M44"/>
    <mergeCell ref="N1:R1"/>
    <mergeCell ref="O7:R7"/>
    <mergeCell ref="C17:C18"/>
    <mergeCell ref="E17:E18"/>
    <mergeCell ref="F17:F18"/>
    <mergeCell ref="H17:H18"/>
    <mergeCell ref="H30:I30"/>
    <mergeCell ref="E31:E32"/>
    <mergeCell ref="G31:G32"/>
    <mergeCell ref="H31:H32"/>
    <mergeCell ref="H23:I23"/>
    <mergeCell ref="I26:I29"/>
    <mergeCell ref="H24:H29"/>
    <mergeCell ref="I21:I22"/>
    <mergeCell ref="R17:R18"/>
    <mergeCell ref="M21:M22"/>
    <mergeCell ref="N22:N23"/>
    <mergeCell ref="A2:R2"/>
    <mergeCell ref="A3:R3"/>
    <mergeCell ref="A4:R4"/>
    <mergeCell ref="N5:R5"/>
    <mergeCell ref="H6:H8"/>
    <mergeCell ref="R36:R37"/>
    <mergeCell ref="I6:I8"/>
    <mergeCell ref="J6:J8"/>
    <mergeCell ref="N6:R6"/>
    <mergeCell ref="N7:N8"/>
    <mergeCell ref="A6:A8"/>
    <mergeCell ref="B6:B8"/>
    <mergeCell ref="C6:C8"/>
    <mergeCell ref="D6:D8"/>
    <mergeCell ref="E6:E8"/>
    <mergeCell ref="F6:F8"/>
    <mergeCell ref="G6:G8"/>
    <mergeCell ref="R33:R34"/>
    <mergeCell ref="J21:J22"/>
    <mergeCell ref="K21:K22"/>
    <mergeCell ref="L21:L22"/>
    <mergeCell ref="M26:M29"/>
    <mergeCell ref="O29:O30"/>
    <mergeCell ref="P29:P30"/>
    <mergeCell ref="Q29:Q30"/>
    <mergeCell ref="R29:R30"/>
    <mergeCell ref="N29:N30"/>
    <mergeCell ref="D33:D34"/>
    <mergeCell ref="N33:N34"/>
    <mergeCell ref="O33:O34"/>
    <mergeCell ref="P33:P34"/>
    <mergeCell ref="Q33:Q34"/>
    <mergeCell ref="O17:O18"/>
    <mergeCell ref="P17:P18"/>
    <mergeCell ref="N17:N18"/>
    <mergeCell ref="Q17:Q18"/>
    <mergeCell ref="O31:O32"/>
    <mergeCell ref="P31:P32"/>
    <mergeCell ref="Q31:Q32"/>
    <mergeCell ref="N31:N32"/>
    <mergeCell ref="H33:H34"/>
    <mergeCell ref="F38:F39"/>
    <mergeCell ref="G38:G39"/>
    <mergeCell ref="H38:H39"/>
    <mergeCell ref="E33:E34"/>
    <mergeCell ref="Q15:Q16"/>
    <mergeCell ref="P15:P16"/>
    <mergeCell ref="O15:O16"/>
    <mergeCell ref="J26:J29"/>
    <mergeCell ref="K26:K29"/>
    <mergeCell ref="L26:L29"/>
  </mergeCells>
  <printOptions horizontalCentered="1"/>
  <pageMargins left="0.39370078740157483" right="0" top="0.78740157480314965" bottom="0" header="0.31496062992125984" footer="0.31496062992125984"/>
  <pageSetup paperSize="9" scale="65"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54"/>
  <sheetViews>
    <sheetView workbookViewId="0">
      <selection activeCell="E15" sqref="E15:E16"/>
    </sheetView>
  </sheetViews>
  <sheetFormatPr defaultRowHeight="12.75" x14ac:dyDescent="0.2"/>
  <cols>
    <col min="1" max="1" width="2.7109375" style="31" customWidth="1"/>
    <col min="2" max="2" width="2.7109375" style="32" customWidth="1"/>
    <col min="3" max="3" width="2.7109375" style="33" customWidth="1"/>
    <col min="4" max="4" width="2.7109375" style="34" customWidth="1"/>
    <col min="5" max="5" width="30.85546875" style="35" customWidth="1"/>
    <col min="6" max="6" width="3.7109375" style="202" customWidth="1"/>
    <col min="7" max="7" width="3.7109375" style="36" customWidth="1"/>
    <col min="8" max="8" width="4.7109375" style="202" customWidth="1"/>
    <col min="9" max="9" width="12.85546875" style="202" customWidth="1"/>
    <col min="10" max="10" width="7.7109375" style="35" customWidth="1"/>
    <col min="11" max="11" width="9.85546875" style="114" customWidth="1"/>
    <col min="12" max="14" width="9.85546875" style="127" customWidth="1"/>
    <col min="15" max="15" width="23.28515625" style="35" customWidth="1"/>
    <col min="16" max="16" width="6.28515625" style="202" customWidth="1"/>
    <col min="17" max="17" width="6.28515625" style="128" customWidth="1"/>
    <col min="18" max="18" width="7.7109375" style="128" customWidth="1"/>
    <col min="19" max="19" width="7.28515625" style="128" customWidth="1"/>
    <col min="20" max="20" width="80.28515625" style="35" customWidth="1"/>
    <col min="21" max="21" width="44.7109375" style="35" customWidth="1"/>
    <col min="22" max="16384" width="9.140625" style="35"/>
  </cols>
  <sheetData>
    <row r="1" spans="1:25" ht="32.25" customHeight="1" x14ac:dyDescent="0.2">
      <c r="J1" s="212"/>
      <c r="K1" s="212"/>
      <c r="L1" s="212"/>
      <c r="M1" s="212"/>
      <c r="N1" s="212"/>
      <c r="O1" s="379"/>
      <c r="P1" s="379"/>
      <c r="Q1" s="379"/>
      <c r="R1" s="379"/>
      <c r="S1" s="379"/>
    </row>
    <row r="2" spans="1:25" s="37" customFormat="1" ht="15.75" x14ac:dyDescent="0.2">
      <c r="A2" s="400" t="s">
        <v>100</v>
      </c>
      <c r="B2" s="400"/>
      <c r="C2" s="400"/>
      <c r="D2" s="400"/>
      <c r="E2" s="400"/>
      <c r="F2" s="400"/>
      <c r="G2" s="400"/>
      <c r="H2" s="400"/>
      <c r="I2" s="400"/>
      <c r="J2" s="400"/>
      <c r="K2" s="400"/>
      <c r="L2" s="400"/>
      <c r="M2" s="400"/>
      <c r="N2" s="400"/>
      <c r="O2" s="400"/>
      <c r="P2" s="400"/>
      <c r="Q2" s="400"/>
      <c r="R2" s="400"/>
      <c r="S2" s="400"/>
    </row>
    <row r="3" spans="1:25" s="37" customFormat="1" ht="15.75" x14ac:dyDescent="0.2">
      <c r="A3" s="401" t="s">
        <v>35</v>
      </c>
      <c r="B3" s="401"/>
      <c r="C3" s="401"/>
      <c r="D3" s="401"/>
      <c r="E3" s="401"/>
      <c r="F3" s="401"/>
      <c r="G3" s="401"/>
      <c r="H3" s="401"/>
      <c r="I3" s="401"/>
      <c r="J3" s="401"/>
      <c r="K3" s="401"/>
      <c r="L3" s="401"/>
      <c r="M3" s="401"/>
      <c r="N3" s="401"/>
      <c r="O3" s="401"/>
      <c r="P3" s="401"/>
      <c r="Q3" s="401"/>
      <c r="R3" s="401"/>
      <c r="S3" s="401"/>
    </row>
    <row r="4" spans="1:25" s="37" customFormat="1" ht="15.75" x14ac:dyDescent="0.2">
      <c r="A4" s="402" t="s">
        <v>25</v>
      </c>
      <c r="B4" s="402"/>
      <c r="C4" s="402"/>
      <c r="D4" s="402"/>
      <c r="E4" s="402"/>
      <c r="F4" s="402"/>
      <c r="G4" s="402"/>
      <c r="H4" s="402"/>
      <c r="I4" s="402"/>
      <c r="J4" s="402"/>
      <c r="K4" s="402"/>
      <c r="L4" s="402"/>
      <c r="M4" s="402"/>
      <c r="N4" s="402"/>
      <c r="O4" s="402"/>
      <c r="P4" s="402"/>
      <c r="Q4" s="402"/>
      <c r="R4" s="402"/>
      <c r="S4" s="402"/>
    </row>
    <row r="5" spans="1:25" ht="24" customHeight="1" thickBot="1" x14ac:dyDescent="0.25">
      <c r="A5" s="38"/>
      <c r="B5" s="38"/>
      <c r="C5" s="39"/>
      <c r="D5" s="39"/>
      <c r="E5" s="40"/>
      <c r="F5" s="40"/>
      <c r="G5" s="41"/>
      <c r="H5" s="40"/>
      <c r="I5" s="40"/>
      <c r="J5" s="40"/>
      <c r="K5" s="42"/>
      <c r="L5" s="115"/>
      <c r="M5" s="115"/>
      <c r="N5" s="115"/>
      <c r="O5" s="403" t="s">
        <v>26</v>
      </c>
      <c r="P5" s="403"/>
      <c r="Q5" s="403"/>
      <c r="R5" s="403"/>
      <c r="S5" s="403"/>
    </row>
    <row r="6" spans="1:25" ht="23.25" customHeight="1" x14ac:dyDescent="0.2">
      <c r="A6" s="357" t="s">
        <v>36</v>
      </c>
      <c r="B6" s="360" t="s">
        <v>0</v>
      </c>
      <c r="C6" s="363" t="s">
        <v>1</v>
      </c>
      <c r="D6" s="366"/>
      <c r="E6" s="369" t="s">
        <v>37</v>
      </c>
      <c r="F6" s="372" t="s">
        <v>3</v>
      </c>
      <c r="G6" s="588" t="s">
        <v>27</v>
      </c>
      <c r="H6" s="375" t="s">
        <v>4</v>
      </c>
      <c r="I6" s="404" t="s">
        <v>5</v>
      </c>
      <c r="J6" s="346" t="s">
        <v>6</v>
      </c>
      <c r="K6" s="591" t="s">
        <v>84</v>
      </c>
      <c r="L6" s="594" t="s">
        <v>30</v>
      </c>
      <c r="M6" s="594" t="s">
        <v>32</v>
      </c>
      <c r="N6" s="594" t="s">
        <v>85</v>
      </c>
      <c r="O6" s="352" t="s">
        <v>38</v>
      </c>
      <c r="P6" s="353"/>
      <c r="Q6" s="353"/>
      <c r="R6" s="353"/>
      <c r="S6" s="353"/>
      <c r="T6" s="583"/>
      <c r="U6" s="48"/>
    </row>
    <row r="7" spans="1:25" ht="18" customHeight="1" thickBot="1" x14ac:dyDescent="0.25">
      <c r="A7" s="358"/>
      <c r="B7" s="361"/>
      <c r="C7" s="364"/>
      <c r="D7" s="367"/>
      <c r="E7" s="370"/>
      <c r="F7" s="373"/>
      <c r="G7" s="589"/>
      <c r="H7" s="376"/>
      <c r="I7" s="405"/>
      <c r="J7" s="347"/>
      <c r="K7" s="592"/>
      <c r="L7" s="595"/>
      <c r="M7" s="595"/>
      <c r="N7" s="595"/>
      <c r="O7" s="355" t="s">
        <v>2</v>
      </c>
      <c r="P7" s="43" t="s">
        <v>7</v>
      </c>
      <c r="Q7" s="129" t="s">
        <v>7</v>
      </c>
      <c r="R7" s="129" t="s">
        <v>7</v>
      </c>
      <c r="S7" s="141" t="s">
        <v>7</v>
      </c>
      <c r="T7" s="584"/>
    </row>
    <row r="8" spans="1:25" ht="65.25" customHeight="1" thickBot="1" x14ac:dyDescent="0.25">
      <c r="A8" s="359"/>
      <c r="B8" s="362"/>
      <c r="C8" s="365"/>
      <c r="D8" s="368"/>
      <c r="E8" s="371"/>
      <c r="F8" s="374"/>
      <c r="G8" s="590"/>
      <c r="H8" s="377"/>
      <c r="I8" s="406"/>
      <c r="J8" s="348"/>
      <c r="K8" s="593"/>
      <c r="L8" s="596"/>
      <c r="M8" s="596"/>
      <c r="N8" s="596"/>
      <c r="O8" s="356"/>
      <c r="P8" s="44" t="s">
        <v>29</v>
      </c>
      <c r="Q8" s="130" t="s">
        <v>31</v>
      </c>
      <c r="R8" s="130" t="s">
        <v>33</v>
      </c>
      <c r="S8" s="142" t="s">
        <v>86</v>
      </c>
      <c r="T8" s="585" t="s">
        <v>75</v>
      </c>
    </row>
    <row r="9" spans="1:25" ht="13.5" thickBot="1" x14ac:dyDescent="0.25">
      <c r="A9" s="471" t="s">
        <v>39</v>
      </c>
      <c r="B9" s="472"/>
      <c r="C9" s="472"/>
      <c r="D9" s="472"/>
      <c r="E9" s="472"/>
      <c r="F9" s="472"/>
      <c r="G9" s="472"/>
      <c r="H9" s="472"/>
      <c r="I9" s="472"/>
      <c r="J9" s="472"/>
      <c r="K9" s="472"/>
      <c r="L9" s="472"/>
      <c r="M9" s="472"/>
      <c r="N9" s="472"/>
      <c r="O9" s="472"/>
      <c r="P9" s="472"/>
      <c r="Q9" s="472"/>
      <c r="R9" s="472"/>
      <c r="S9" s="472"/>
      <c r="T9" s="586"/>
    </row>
    <row r="10" spans="1:25" ht="13.5" thickBot="1" x14ac:dyDescent="0.25">
      <c r="A10" s="474" t="s">
        <v>40</v>
      </c>
      <c r="B10" s="475"/>
      <c r="C10" s="475"/>
      <c r="D10" s="475"/>
      <c r="E10" s="475"/>
      <c r="F10" s="475"/>
      <c r="G10" s="475"/>
      <c r="H10" s="475"/>
      <c r="I10" s="475"/>
      <c r="J10" s="475"/>
      <c r="K10" s="475"/>
      <c r="L10" s="475"/>
      <c r="M10" s="475"/>
      <c r="N10" s="475"/>
      <c r="O10" s="475"/>
      <c r="P10" s="475"/>
      <c r="Q10" s="475"/>
      <c r="R10" s="475"/>
      <c r="S10" s="475"/>
      <c r="T10" s="586"/>
    </row>
    <row r="11" spans="1:25" ht="13.5" thickBot="1" x14ac:dyDescent="0.25">
      <c r="A11" s="45" t="s">
        <v>8</v>
      </c>
      <c r="B11" s="477" t="s">
        <v>41</v>
      </c>
      <c r="C11" s="477"/>
      <c r="D11" s="477"/>
      <c r="E11" s="477"/>
      <c r="F11" s="477"/>
      <c r="G11" s="477"/>
      <c r="H11" s="477"/>
      <c r="I11" s="477"/>
      <c r="J11" s="477"/>
      <c r="K11" s="477"/>
      <c r="L11" s="477"/>
      <c r="M11" s="477"/>
      <c r="N11" s="477"/>
      <c r="O11" s="477"/>
      <c r="P11" s="477"/>
      <c r="Q11" s="477"/>
      <c r="R11" s="477"/>
      <c r="S11" s="477"/>
      <c r="T11" s="586"/>
    </row>
    <row r="12" spans="1:25" ht="13.5" thickBot="1" x14ac:dyDescent="0.25">
      <c r="A12" s="46" t="s">
        <v>8</v>
      </c>
      <c r="B12" s="47" t="s">
        <v>8</v>
      </c>
      <c r="C12" s="479" t="s">
        <v>42</v>
      </c>
      <c r="D12" s="479"/>
      <c r="E12" s="479"/>
      <c r="F12" s="479"/>
      <c r="G12" s="479"/>
      <c r="H12" s="479"/>
      <c r="I12" s="479"/>
      <c r="J12" s="479"/>
      <c r="K12" s="479"/>
      <c r="L12" s="480"/>
      <c r="M12" s="480"/>
      <c r="N12" s="480"/>
      <c r="O12" s="480"/>
      <c r="P12" s="480"/>
      <c r="Q12" s="480"/>
      <c r="R12" s="480"/>
      <c r="S12" s="480"/>
      <c r="T12" s="587"/>
      <c r="Y12" s="48"/>
    </row>
    <row r="13" spans="1:25" ht="49.5" customHeight="1" x14ac:dyDescent="0.2">
      <c r="A13" s="49" t="s">
        <v>8</v>
      </c>
      <c r="B13" s="50" t="s">
        <v>8</v>
      </c>
      <c r="C13" s="51" t="s">
        <v>8</v>
      </c>
      <c r="D13" s="52"/>
      <c r="E13" s="53" t="s">
        <v>43</v>
      </c>
      <c r="F13" s="54"/>
      <c r="G13" s="55"/>
      <c r="H13" s="188" t="s">
        <v>9</v>
      </c>
      <c r="I13" s="191" t="s">
        <v>44</v>
      </c>
      <c r="J13" s="56"/>
      <c r="K13" s="17"/>
      <c r="L13" s="116"/>
      <c r="M13" s="116"/>
      <c r="N13" s="116"/>
      <c r="O13" s="57"/>
      <c r="P13" s="16"/>
      <c r="Q13" s="24"/>
      <c r="R13" s="24"/>
      <c r="S13" s="143"/>
      <c r="T13" s="144"/>
    </row>
    <row r="14" spans="1:25" ht="141.75" customHeight="1" x14ac:dyDescent="0.2">
      <c r="A14" s="58"/>
      <c r="B14" s="59"/>
      <c r="C14" s="51"/>
      <c r="D14" s="60" t="s">
        <v>8</v>
      </c>
      <c r="E14" s="28" t="s">
        <v>45</v>
      </c>
      <c r="F14" s="211" t="s">
        <v>46</v>
      </c>
      <c r="G14" s="61">
        <v>9010102</v>
      </c>
      <c r="H14" s="189"/>
      <c r="I14" s="189"/>
      <c r="J14" s="62" t="s">
        <v>10</v>
      </c>
      <c r="K14" s="15">
        <v>50</v>
      </c>
      <c r="L14" s="23">
        <v>40</v>
      </c>
      <c r="M14" s="23">
        <v>40</v>
      </c>
      <c r="N14" s="23">
        <v>50</v>
      </c>
      <c r="O14" s="63" t="s">
        <v>47</v>
      </c>
      <c r="P14" s="201">
        <v>16</v>
      </c>
      <c r="Q14" s="200">
        <v>16</v>
      </c>
      <c r="R14" s="200">
        <v>16</v>
      </c>
      <c r="S14" s="204">
        <v>18</v>
      </c>
      <c r="T14" s="176" t="s">
        <v>87</v>
      </c>
      <c r="U14" s="48"/>
      <c r="W14" s="48"/>
      <c r="Y14" s="48"/>
    </row>
    <row r="15" spans="1:25" ht="35.25" customHeight="1" x14ac:dyDescent="0.2">
      <c r="A15" s="46"/>
      <c r="B15" s="64"/>
      <c r="C15" s="420"/>
      <c r="D15" s="52" t="s">
        <v>11</v>
      </c>
      <c r="E15" s="482" t="s">
        <v>48</v>
      </c>
      <c r="F15" s="211"/>
      <c r="G15" s="576">
        <v>9010107</v>
      </c>
      <c r="H15" s="189"/>
      <c r="I15" s="189"/>
      <c r="J15" s="29" t="s">
        <v>10</v>
      </c>
      <c r="K15" s="18">
        <v>0</v>
      </c>
      <c r="L15" s="117">
        <v>2.5</v>
      </c>
      <c r="M15" s="117">
        <v>0</v>
      </c>
      <c r="N15" s="117">
        <v>3</v>
      </c>
      <c r="O15" s="425" t="s">
        <v>49</v>
      </c>
      <c r="P15" s="577">
        <v>0</v>
      </c>
      <c r="Q15" s="579">
        <v>1</v>
      </c>
      <c r="R15" s="579">
        <v>0</v>
      </c>
      <c r="S15" s="581">
        <v>2</v>
      </c>
      <c r="T15" s="569" t="s">
        <v>88</v>
      </c>
      <c r="U15" s="571"/>
    </row>
    <row r="16" spans="1:25" ht="30" customHeight="1" thickBot="1" x14ac:dyDescent="0.25">
      <c r="A16" s="65"/>
      <c r="B16" s="66"/>
      <c r="C16" s="384"/>
      <c r="D16" s="67"/>
      <c r="E16" s="483"/>
      <c r="F16" s="186"/>
      <c r="G16" s="516"/>
      <c r="H16" s="189"/>
      <c r="I16" s="573" t="s">
        <v>50</v>
      </c>
      <c r="J16" s="486"/>
      <c r="K16" s="4">
        <f t="shared" ref="K16:N16" si="0">SUM(K13:K15)</f>
        <v>50</v>
      </c>
      <c r="L16" s="22">
        <f>SUM(L13:L15)</f>
        <v>42.5</v>
      </c>
      <c r="M16" s="22">
        <f t="shared" ref="M16" si="1">SUM(M13:M15)</f>
        <v>40</v>
      </c>
      <c r="N16" s="22">
        <f t="shared" si="0"/>
        <v>53</v>
      </c>
      <c r="O16" s="426"/>
      <c r="P16" s="578"/>
      <c r="Q16" s="580"/>
      <c r="R16" s="580"/>
      <c r="S16" s="582"/>
      <c r="T16" s="570"/>
      <c r="U16" s="572"/>
    </row>
    <row r="17" spans="1:24" ht="67.5" customHeight="1" x14ac:dyDescent="0.2">
      <c r="A17" s="68" t="s">
        <v>8</v>
      </c>
      <c r="B17" s="69" t="s">
        <v>8</v>
      </c>
      <c r="C17" s="383" t="s">
        <v>11</v>
      </c>
      <c r="D17" s="70"/>
      <c r="E17" s="385" t="s">
        <v>51</v>
      </c>
      <c r="F17" s="387"/>
      <c r="G17" s="514">
        <v>9010202</v>
      </c>
      <c r="H17" s="188" t="s">
        <v>9</v>
      </c>
      <c r="I17" s="305" t="s">
        <v>44</v>
      </c>
      <c r="J17" s="71" t="s">
        <v>10</v>
      </c>
      <c r="K17" s="17">
        <v>28.2</v>
      </c>
      <c r="L17" s="116">
        <v>28.1</v>
      </c>
      <c r="M17" s="116">
        <v>28.1</v>
      </c>
      <c r="N17" s="116">
        <v>28.1</v>
      </c>
      <c r="O17" s="326" t="s">
        <v>52</v>
      </c>
      <c r="P17" s="328">
        <v>5</v>
      </c>
      <c r="Q17" s="522">
        <v>5</v>
      </c>
      <c r="R17" s="522">
        <v>5</v>
      </c>
      <c r="S17" s="522">
        <v>5</v>
      </c>
      <c r="T17" s="561" t="s">
        <v>94</v>
      </c>
      <c r="U17" s="563" t="s">
        <v>93</v>
      </c>
      <c r="V17" s="564"/>
      <c r="W17" s="140"/>
      <c r="X17" s="48"/>
    </row>
    <row r="18" spans="1:24" ht="72.75" customHeight="1" thickBot="1" x14ac:dyDescent="0.25">
      <c r="A18" s="65"/>
      <c r="B18" s="66"/>
      <c r="C18" s="384"/>
      <c r="D18" s="67"/>
      <c r="E18" s="386"/>
      <c r="F18" s="388"/>
      <c r="G18" s="516"/>
      <c r="H18" s="190"/>
      <c r="I18" s="337"/>
      <c r="J18" s="72" t="s">
        <v>19</v>
      </c>
      <c r="K18" s="4">
        <f t="shared" ref="K18:N18" si="2">SUM(K17:K17)</f>
        <v>28.2</v>
      </c>
      <c r="L18" s="22">
        <f>SUM(L17:L17)</f>
        <v>28.1</v>
      </c>
      <c r="M18" s="20">
        <f t="shared" ref="M18" si="3">SUM(M17:M17)</f>
        <v>28.1</v>
      </c>
      <c r="N18" s="21">
        <f t="shared" si="2"/>
        <v>28.1</v>
      </c>
      <c r="O18" s="327"/>
      <c r="P18" s="329"/>
      <c r="Q18" s="524"/>
      <c r="R18" s="524"/>
      <c r="S18" s="524"/>
      <c r="T18" s="562"/>
      <c r="U18" s="565"/>
      <c r="V18" s="566"/>
      <c r="W18" s="140"/>
    </row>
    <row r="19" spans="1:24" ht="28.5" customHeight="1" x14ac:dyDescent="0.2">
      <c r="A19" s="73" t="s">
        <v>8</v>
      </c>
      <c r="B19" s="156" t="s">
        <v>8</v>
      </c>
      <c r="C19" s="51" t="s">
        <v>12</v>
      </c>
      <c r="D19" s="52"/>
      <c r="E19" s="74" t="s">
        <v>53</v>
      </c>
      <c r="F19" s="75"/>
      <c r="G19" s="76"/>
      <c r="H19" s="189" t="s">
        <v>9</v>
      </c>
      <c r="I19" s="466" t="s">
        <v>44</v>
      </c>
      <c r="J19" s="192"/>
      <c r="K19" s="193"/>
      <c r="L19" s="194"/>
      <c r="M19" s="194"/>
      <c r="N19" s="118"/>
      <c r="O19" s="57"/>
      <c r="P19" s="16"/>
      <c r="Q19" s="24"/>
      <c r="R19" s="24"/>
      <c r="S19" s="143"/>
      <c r="T19" s="567" t="s">
        <v>72</v>
      </c>
      <c r="V19" s="48"/>
    </row>
    <row r="20" spans="1:24" ht="50.25" customHeight="1" thickBot="1" x14ac:dyDescent="0.25">
      <c r="A20" s="73"/>
      <c r="B20" s="156"/>
      <c r="C20" s="51"/>
      <c r="D20" s="60" t="s">
        <v>8</v>
      </c>
      <c r="E20" s="77" t="s">
        <v>54</v>
      </c>
      <c r="F20" s="75"/>
      <c r="G20" s="78">
        <v>901010802</v>
      </c>
      <c r="H20" s="79"/>
      <c r="I20" s="467"/>
      <c r="J20" s="80" t="s">
        <v>10</v>
      </c>
      <c r="K20" s="30">
        <v>39</v>
      </c>
      <c r="L20" s="119">
        <v>40</v>
      </c>
      <c r="M20" s="119">
        <v>40</v>
      </c>
      <c r="N20" s="120">
        <v>50</v>
      </c>
      <c r="O20" s="81" t="s">
        <v>55</v>
      </c>
      <c r="P20" s="201">
        <v>40</v>
      </c>
      <c r="Q20" s="200">
        <v>40</v>
      </c>
      <c r="R20" s="200">
        <v>40</v>
      </c>
      <c r="S20" s="204">
        <v>50</v>
      </c>
      <c r="T20" s="568"/>
      <c r="U20" s="48"/>
    </row>
    <row r="21" spans="1:24" ht="223.5" customHeight="1" thickBot="1" x14ac:dyDescent="0.25">
      <c r="A21" s="73"/>
      <c r="B21" s="156"/>
      <c r="C21" s="82"/>
      <c r="D21" s="52" t="s">
        <v>11</v>
      </c>
      <c r="E21" s="468" t="s">
        <v>56</v>
      </c>
      <c r="F21" s="75"/>
      <c r="G21" s="515">
        <v>901010803</v>
      </c>
      <c r="H21" s="79"/>
      <c r="I21" s="79"/>
      <c r="J21" s="395" t="s">
        <v>10</v>
      </c>
      <c r="K21" s="315">
        <v>0.5</v>
      </c>
      <c r="L21" s="542">
        <v>28</v>
      </c>
      <c r="M21" s="542">
        <v>0.8</v>
      </c>
      <c r="N21" s="542">
        <v>0.8</v>
      </c>
      <c r="O21" s="157" t="s">
        <v>57</v>
      </c>
      <c r="P21" s="162">
        <v>14</v>
      </c>
      <c r="Q21" s="163">
        <v>300</v>
      </c>
      <c r="R21" s="163">
        <v>12</v>
      </c>
      <c r="S21" s="164">
        <v>12</v>
      </c>
      <c r="T21" s="549" t="s">
        <v>89</v>
      </c>
      <c r="U21" s="134"/>
    </row>
    <row r="22" spans="1:24" ht="223.5" customHeight="1" thickBot="1" x14ac:dyDescent="0.25">
      <c r="A22" s="73"/>
      <c r="B22" s="156"/>
      <c r="C22" s="82"/>
      <c r="D22" s="52" t="s">
        <v>11</v>
      </c>
      <c r="E22" s="469"/>
      <c r="F22" s="75"/>
      <c r="G22" s="515"/>
      <c r="H22" s="158"/>
      <c r="I22" s="161"/>
      <c r="J22" s="559"/>
      <c r="K22" s="560"/>
      <c r="L22" s="548"/>
      <c r="M22" s="548"/>
      <c r="N22" s="548"/>
      <c r="O22" s="167" t="s">
        <v>90</v>
      </c>
      <c r="P22" s="165">
        <v>0</v>
      </c>
      <c r="Q22" s="166">
        <v>1</v>
      </c>
      <c r="R22" s="166">
        <v>0</v>
      </c>
      <c r="S22" s="166">
        <v>0</v>
      </c>
      <c r="T22" s="550"/>
      <c r="U22" s="134"/>
    </row>
    <row r="23" spans="1:24" ht="45" customHeight="1" thickBot="1" x14ac:dyDescent="0.25">
      <c r="A23" s="84"/>
      <c r="B23" s="139"/>
      <c r="C23" s="85"/>
      <c r="D23" s="67"/>
      <c r="E23" s="470"/>
      <c r="F23" s="86"/>
      <c r="G23" s="516"/>
      <c r="H23" s="79"/>
      <c r="I23" s="552" t="s">
        <v>50</v>
      </c>
      <c r="J23" s="553"/>
      <c r="K23" s="14">
        <f>SUM(K19:K21)</f>
        <v>39.5</v>
      </c>
      <c r="L23" s="159">
        <f>SUM(L19:L21)</f>
        <v>68</v>
      </c>
      <c r="M23" s="159">
        <f>SUM(M19:M21)</f>
        <v>40.799999999999997</v>
      </c>
      <c r="N23" s="159">
        <f>SUM(N19:N21)</f>
        <v>50.8</v>
      </c>
      <c r="O23" s="160"/>
      <c r="P23" s="153"/>
      <c r="Q23" s="154"/>
      <c r="R23" s="154"/>
      <c r="S23" s="155"/>
      <c r="T23" s="551"/>
      <c r="U23" s="48"/>
    </row>
    <row r="24" spans="1:24" ht="25.5" x14ac:dyDescent="0.2">
      <c r="A24" s="87" t="s">
        <v>8</v>
      </c>
      <c r="B24" s="138" t="s">
        <v>8</v>
      </c>
      <c r="C24" s="88" t="s">
        <v>13</v>
      </c>
      <c r="D24" s="70"/>
      <c r="E24" s="89" t="s">
        <v>58</v>
      </c>
      <c r="F24" s="133"/>
      <c r="G24" s="55"/>
      <c r="H24" s="188" t="s">
        <v>9</v>
      </c>
      <c r="I24" s="305" t="s">
        <v>44</v>
      </c>
      <c r="J24" s="433" t="s">
        <v>10</v>
      </c>
      <c r="K24" s="434">
        <v>137.4</v>
      </c>
      <c r="L24" s="511">
        <v>919.5</v>
      </c>
      <c r="M24" s="554">
        <v>1063.3</v>
      </c>
      <c r="N24" s="511">
        <v>286.58999999999997</v>
      </c>
      <c r="O24" s="557" t="s">
        <v>83</v>
      </c>
      <c r="P24" s="328">
        <v>1</v>
      </c>
      <c r="Q24" s="522"/>
      <c r="R24" s="522"/>
      <c r="S24" s="522"/>
      <c r="T24" s="575" t="s">
        <v>91</v>
      </c>
      <c r="V24" s="48"/>
    </row>
    <row r="25" spans="1:24" ht="21.75" customHeight="1" thickBot="1" x14ac:dyDescent="0.25">
      <c r="A25" s="73"/>
      <c r="B25" s="156"/>
      <c r="C25" s="82"/>
      <c r="D25" s="52"/>
      <c r="E25" s="546" t="s">
        <v>76</v>
      </c>
      <c r="F25" s="90"/>
      <c r="G25" s="515">
        <v>9010306</v>
      </c>
      <c r="H25" s="189"/>
      <c r="I25" s="394"/>
      <c r="J25" s="396"/>
      <c r="K25" s="316"/>
      <c r="L25" s="543"/>
      <c r="M25" s="555"/>
      <c r="N25" s="543"/>
      <c r="O25" s="558"/>
      <c r="P25" s="329"/>
      <c r="Q25" s="574"/>
      <c r="R25" s="523"/>
      <c r="S25" s="524"/>
      <c r="T25" s="544"/>
    </row>
    <row r="26" spans="1:24" ht="248.25" customHeight="1" thickBot="1" x14ac:dyDescent="0.25">
      <c r="A26" s="73"/>
      <c r="B26" s="156"/>
      <c r="C26" s="82"/>
      <c r="D26" s="52"/>
      <c r="E26" s="547"/>
      <c r="F26" s="90"/>
      <c r="G26" s="515"/>
      <c r="H26" s="189"/>
      <c r="I26" s="394"/>
      <c r="J26" s="397"/>
      <c r="K26" s="317"/>
      <c r="L26" s="512"/>
      <c r="M26" s="556"/>
      <c r="N26" s="512"/>
      <c r="O26" s="63" t="s">
        <v>59</v>
      </c>
      <c r="P26" s="27">
        <v>100</v>
      </c>
      <c r="Q26" s="25">
        <v>100</v>
      </c>
      <c r="R26" s="170"/>
      <c r="S26" s="174"/>
      <c r="T26" s="562"/>
    </row>
    <row r="27" spans="1:24" ht="41.25" customHeight="1" thickBot="1" x14ac:dyDescent="0.25">
      <c r="A27" s="73"/>
      <c r="B27" s="156"/>
      <c r="C27" s="82"/>
      <c r="D27" s="52"/>
      <c r="E27" s="19" t="s">
        <v>60</v>
      </c>
      <c r="F27" s="90"/>
      <c r="G27" s="203">
        <v>9010300</v>
      </c>
      <c r="H27" s="189"/>
      <c r="I27" s="394"/>
      <c r="J27" s="395" t="s">
        <v>10</v>
      </c>
      <c r="K27" s="315">
        <v>2.5</v>
      </c>
      <c r="L27" s="542">
        <v>5</v>
      </c>
      <c r="M27" s="542">
        <v>5</v>
      </c>
      <c r="N27" s="542">
        <v>5</v>
      </c>
      <c r="O27" s="149" t="s">
        <v>61</v>
      </c>
      <c r="P27" s="171">
        <v>2</v>
      </c>
      <c r="Q27" s="172">
        <v>3</v>
      </c>
      <c r="R27" s="26">
        <v>3</v>
      </c>
      <c r="S27" s="172">
        <v>3</v>
      </c>
      <c r="T27" s="544" t="s">
        <v>77</v>
      </c>
      <c r="U27" s="537" t="s">
        <v>101</v>
      </c>
    </row>
    <row r="28" spans="1:24" ht="46.5" customHeight="1" thickBot="1" x14ac:dyDescent="0.25">
      <c r="A28" s="73"/>
      <c r="B28" s="156"/>
      <c r="C28" s="82"/>
      <c r="D28" s="52"/>
      <c r="E28" s="91"/>
      <c r="F28" s="90"/>
      <c r="G28" s="92"/>
      <c r="H28" s="189"/>
      <c r="I28" s="394"/>
      <c r="J28" s="396"/>
      <c r="K28" s="316"/>
      <c r="L28" s="543"/>
      <c r="M28" s="543"/>
      <c r="N28" s="543"/>
      <c r="O28" s="149" t="s">
        <v>62</v>
      </c>
      <c r="P28" s="171">
        <v>4</v>
      </c>
      <c r="Q28" s="172">
        <v>6</v>
      </c>
      <c r="R28" s="172">
        <v>6</v>
      </c>
      <c r="S28" s="172">
        <v>6</v>
      </c>
      <c r="T28" s="544"/>
      <c r="U28" s="538"/>
    </row>
    <row r="29" spans="1:24" ht="39" thickBot="1" x14ac:dyDescent="0.25">
      <c r="A29" s="73"/>
      <c r="B29" s="156"/>
      <c r="C29" s="82"/>
      <c r="D29" s="52"/>
      <c r="E29" s="91"/>
      <c r="F29" s="90"/>
      <c r="G29" s="92"/>
      <c r="H29" s="189"/>
      <c r="I29" s="394"/>
      <c r="J29" s="396"/>
      <c r="K29" s="316"/>
      <c r="L29" s="543"/>
      <c r="M29" s="543"/>
      <c r="N29" s="543"/>
      <c r="O29" s="173" t="s">
        <v>63</v>
      </c>
      <c r="P29" s="168">
        <v>1</v>
      </c>
      <c r="Q29" s="169">
        <v>1</v>
      </c>
      <c r="R29" s="172">
        <v>1</v>
      </c>
      <c r="S29" s="175">
        <v>1</v>
      </c>
      <c r="T29" s="544"/>
      <c r="U29" s="538"/>
    </row>
    <row r="30" spans="1:24" ht="26.25" customHeight="1" x14ac:dyDescent="0.2">
      <c r="A30" s="73"/>
      <c r="B30" s="156"/>
      <c r="C30" s="82"/>
      <c r="D30" s="52"/>
      <c r="E30" s="182"/>
      <c r="F30" s="90"/>
      <c r="G30" s="92"/>
      <c r="H30" s="189"/>
      <c r="I30" s="306"/>
      <c r="J30" s="397"/>
      <c r="K30" s="317"/>
      <c r="L30" s="512"/>
      <c r="M30" s="512"/>
      <c r="N30" s="512"/>
      <c r="O30" s="336" t="s">
        <v>64</v>
      </c>
      <c r="P30" s="540">
        <v>2</v>
      </c>
      <c r="Q30" s="541">
        <v>2</v>
      </c>
      <c r="R30" s="522">
        <v>2</v>
      </c>
      <c r="S30" s="541">
        <v>2</v>
      </c>
      <c r="T30" s="544"/>
      <c r="U30" s="538"/>
    </row>
    <row r="31" spans="1:24" ht="45.75" customHeight="1" thickBot="1" x14ac:dyDescent="0.25">
      <c r="A31" s="84"/>
      <c r="B31" s="139"/>
      <c r="C31" s="85"/>
      <c r="D31" s="67"/>
      <c r="E31" s="183"/>
      <c r="F31" s="93"/>
      <c r="G31" s="94"/>
      <c r="H31" s="190"/>
      <c r="I31" s="545" t="s">
        <v>50</v>
      </c>
      <c r="J31" s="390"/>
      <c r="K31" s="5">
        <f>K27+K24</f>
        <v>139.9</v>
      </c>
      <c r="L31" s="5">
        <f t="shared" ref="L31:N31" si="4">L27+L24</f>
        <v>924.5</v>
      </c>
      <c r="M31" s="5">
        <f t="shared" si="4"/>
        <v>1068.3</v>
      </c>
      <c r="N31" s="5">
        <f t="shared" si="4"/>
        <v>291.58999999999997</v>
      </c>
      <c r="O31" s="327"/>
      <c r="P31" s="329"/>
      <c r="Q31" s="524"/>
      <c r="R31" s="524"/>
      <c r="S31" s="524"/>
      <c r="T31" s="544"/>
      <c r="U31" s="539"/>
    </row>
    <row r="32" spans="1:24" ht="50.25" customHeight="1" thickBot="1" x14ac:dyDescent="0.25">
      <c r="A32" s="73" t="s">
        <v>8</v>
      </c>
      <c r="B32" s="156" t="s">
        <v>8</v>
      </c>
      <c r="C32" s="82" t="s">
        <v>14</v>
      </c>
      <c r="D32" s="52"/>
      <c r="E32" s="532" t="s">
        <v>65</v>
      </c>
      <c r="F32" s="387"/>
      <c r="G32" s="514">
        <v>9010106</v>
      </c>
      <c r="H32" s="392" t="s">
        <v>9</v>
      </c>
      <c r="I32" s="305" t="s">
        <v>44</v>
      </c>
      <c r="J32" s="71" t="s">
        <v>10</v>
      </c>
      <c r="K32" s="17">
        <v>7.9</v>
      </c>
      <c r="L32" s="116">
        <v>7.9</v>
      </c>
      <c r="M32" s="116">
        <v>7.9</v>
      </c>
      <c r="N32" s="116">
        <v>7.9</v>
      </c>
      <c r="O32" s="326" t="s">
        <v>66</v>
      </c>
      <c r="P32" s="328">
        <v>15</v>
      </c>
      <c r="Q32" s="522">
        <v>15</v>
      </c>
      <c r="R32" s="522">
        <v>15</v>
      </c>
      <c r="S32" s="147">
        <v>15</v>
      </c>
      <c r="T32" s="177" t="s">
        <v>73</v>
      </c>
      <c r="U32" s="531"/>
      <c r="V32" s="83"/>
      <c r="W32" s="83"/>
    </row>
    <row r="33" spans="1:27" ht="57" customHeight="1" thickBot="1" x14ac:dyDescent="0.25">
      <c r="A33" s="73"/>
      <c r="B33" s="156"/>
      <c r="C33" s="82"/>
      <c r="D33" s="52"/>
      <c r="E33" s="533"/>
      <c r="F33" s="388"/>
      <c r="G33" s="516"/>
      <c r="H33" s="534"/>
      <c r="I33" s="337"/>
      <c r="J33" s="95" t="s">
        <v>19</v>
      </c>
      <c r="K33" s="4">
        <f t="shared" ref="K33:N33" si="5">K32</f>
        <v>7.9</v>
      </c>
      <c r="L33" s="22">
        <f>L32</f>
        <v>7.9</v>
      </c>
      <c r="M33" s="22">
        <f t="shared" ref="M33" si="6">M32</f>
        <v>7.9</v>
      </c>
      <c r="N33" s="22">
        <f t="shared" si="5"/>
        <v>7.9</v>
      </c>
      <c r="O33" s="336"/>
      <c r="P33" s="329"/>
      <c r="Q33" s="524"/>
      <c r="R33" s="524"/>
      <c r="S33" s="148"/>
      <c r="T33" s="177" t="s">
        <v>74</v>
      </c>
      <c r="U33" s="531"/>
      <c r="V33" s="83"/>
      <c r="W33" s="83"/>
    </row>
    <row r="34" spans="1:27" ht="45.75" customHeight="1" thickBot="1" x14ac:dyDescent="0.25">
      <c r="A34" s="99" t="s">
        <v>8</v>
      </c>
      <c r="B34" s="156" t="s">
        <v>8</v>
      </c>
      <c r="C34" s="180" t="s">
        <v>15</v>
      </c>
      <c r="D34" s="324"/>
      <c r="E34" s="182" t="s">
        <v>78</v>
      </c>
      <c r="F34" s="185"/>
      <c r="G34" s="187"/>
      <c r="H34" s="189"/>
      <c r="I34" s="305" t="s">
        <v>44</v>
      </c>
      <c r="J34" s="178" t="s">
        <v>10</v>
      </c>
      <c r="K34" s="3">
        <v>4</v>
      </c>
      <c r="L34" s="150">
        <v>0</v>
      </c>
      <c r="M34" s="150">
        <v>4</v>
      </c>
      <c r="N34" s="150">
        <v>0</v>
      </c>
      <c r="O34" s="305" t="s">
        <v>79</v>
      </c>
      <c r="P34" s="328">
        <v>1</v>
      </c>
      <c r="Q34" s="522">
        <v>0</v>
      </c>
      <c r="R34" s="522">
        <v>1</v>
      </c>
      <c r="S34" s="522">
        <v>0</v>
      </c>
      <c r="T34" s="535" t="s">
        <v>92</v>
      </c>
      <c r="U34" s="135"/>
      <c r="V34" s="83"/>
      <c r="W34" s="83"/>
    </row>
    <row r="35" spans="1:27" ht="43.5" customHeight="1" thickBot="1" x14ac:dyDescent="0.25">
      <c r="A35" s="99"/>
      <c r="B35" s="156"/>
      <c r="C35" s="180"/>
      <c r="D35" s="325"/>
      <c r="E35" s="182"/>
      <c r="F35" s="185"/>
      <c r="G35" s="187"/>
      <c r="H35" s="189"/>
      <c r="I35" s="337"/>
      <c r="J35" s="151" t="s">
        <v>19</v>
      </c>
      <c r="K35" s="152">
        <f>K34</f>
        <v>4</v>
      </c>
      <c r="L35" s="152">
        <f t="shared" ref="L35:N35" si="7">L34</f>
        <v>0</v>
      </c>
      <c r="M35" s="152">
        <f t="shared" si="7"/>
        <v>4</v>
      </c>
      <c r="N35" s="152">
        <f t="shared" si="7"/>
        <v>0</v>
      </c>
      <c r="O35" s="337"/>
      <c r="P35" s="329"/>
      <c r="Q35" s="524"/>
      <c r="R35" s="524"/>
      <c r="S35" s="524"/>
      <c r="T35" s="536"/>
      <c r="U35" s="199"/>
      <c r="V35" s="83"/>
      <c r="W35" s="83"/>
    </row>
    <row r="36" spans="1:27" ht="29.25" customHeight="1" x14ac:dyDescent="0.2">
      <c r="A36" s="136" t="s">
        <v>8</v>
      </c>
      <c r="B36" s="138" t="s">
        <v>8</v>
      </c>
      <c r="C36" s="383" t="s">
        <v>16</v>
      </c>
      <c r="D36" s="96"/>
      <c r="E36" s="307" t="s">
        <v>80</v>
      </c>
      <c r="F36" s="301"/>
      <c r="G36" s="514">
        <v>9010109</v>
      </c>
      <c r="H36" s="303" t="s">
        <v>9</v>
      </c>
      <c r="I36" s="305" t="s">
        <v>44</v>
      </c>
      <c r="J36" s="433" t="s">
        <v>10</v>
      </c>
      <c r="K36" s="434">
        <v>0</v>
      </c>
      <c r="L36" s="511">
        <v>9</v>
      </c>
      <c r="M36" s="511">
        <v>9</v>
      </c>
      <c r="N36" s="511">
        <v>9</v>
      </c>
      <c r="O36" s="98" t="s">
        <v>81</v>
      </c>
      <c r="P36" s="16"/>
      <c r="Q36" s="24">
        <v>1</v>
      </c>
      <c r="R36" s="24"/>
      <c r="S36" s="143"/>
      <c r="T36" s="517" t="s">
        <v>95</v>
      </c>
    </row>
    <row r="37" spans="1:27" ht="48.75" customHeight="1" x14ac:dyDescent="0.2">
      <c r="A37" s="99"/>
      <c r="B37" s="156"/>
      <c r="C37" s="420"/>
      <c r="D37" s="100"/>
      <c r="E37" s="439"/>
      <c r="F37" s="302"/>
      <c r="G37" s="515"/>
      <c r="H37" s="304"/>
      <c r="I37" s="394"/>
      <c r="J37" s="397"/>
      <c r="K37" s="317"/>
      <c r="L37" s="512"/>
      <c r="M37" s="512"/>
      <c r="N37" s="512"/>
      <c r="O37" s="425" t="s">
        <v>82</v>
      </c>
      <c r="P37" s="427"/>
      <c r="Q37" s="518">
        <v>1</v>
      </c>
      <c r="R37" s="518">
        <v>1</v>
      </c>
      <c r="S37" s="520">
        <v>1</v>
      </c>
      <c r="T37" s="517"/>
    </row>
    <row r="38" spans="1:27" ht="104.25" customHeight="1" thickBot="1" x14ac:dyDescent="0.25">
      <c r="A38" s="137"/>
      <c r="B38" s="139"/>
      <c r="C38" s="384"/>
      <c r="D38" s="97"/>
      <c r="E38" s="308"/>
      <c r="F38" s="513"/>
      <c r="G38" s="516"/>
      <c r="H38" s="424"/>
      <c r="I38" s="190"/>
      <c r="J38" s="101" t="s">
        <v>19</v>
      </c>
      <c r="K38" s="4">
        <f>K36</f>
        <v>0</v>
      </c>
      <c r="L38" s="22">
        <f>L36</f>
        <v>9</v>
      </c>
      <c r="M38" s="22">
        <f t="shared" ref="M38:N38" si="8">M36</f>
        <v>9</v>
      </c>
      <c r="N38" s="22">
        <f t="shared" si="8"/>
        <v>9</v>
      </c>
      <c r="O38" s="426"/>
      <c r="P38" s="428"/>
      <c r="Q38" s="519"/>
      <c r="R38" s="519"/>
      <c r="S38" s="521"/>
      <c r="T38" s="517"/>
    </row>
    <row r="39" spans="1:27" ht="29.25" customHeight="1" x14ac:dyDescent="0.2">
      <c r="A39" s="136" t="s">
        <v>8</v>
      </c>
      <c r="B39" s="138" t="s">
        <v>8</v>
      </c>
      <c r="C39" s="383" t="s">
        <v>17</v>
      </c>
      <c r="D39" s="96"/>
      <c r="E39" s="307" t="s">
        <v>103</v>
      </c>
      <c r="F39" s="301"/>
      <c r="G39" s="514">
        <v>9010109</v>
      </c>
      <c r="H39" s="303" t="s">
        <v>9</v>
      </c>
      <c r="I39" s="305" t="s">
        <v>44</v>
      </c>
      <c r="J39" s="433" t="s">
        <v>10</v>
      </c>
      <c r="K39" s="434">
        <v>1.5</v>
      </c>
      <c r="L39" s="511">
        <v>2.5</v>
      </c>
      <c r="M39" s="511">
        <v>2.5</v>
      </c>
      <c r="N39" s="511">
        <v>2.5</v>
      </c>
      <c r="O39" s="305" t="s">
        <v>102</v>
      </c>
      <c r="P39" s="328">
        <v>9</v>
      </c>
      <c r="Q39" s="522">
        <v>15</v>
      </c>
      <c r="R39" s="522">
        <v>15</v>
      </c>
      <c r="S39" s="525">
        <v>15</v>
      </c>
      <c r="T39" s="528" t="s">
        <v>104</v>
      </c>
    </row>
    <row r="40" spans="1:27" ht="6.75" customHeight="1" x14ac:dyDescent="0.2">
      <c r="A40" s="99"/>
      <c r="B40" s="156"/>
      <c r="C40" s="420"/>
      <c r="D40" s="100"/>
      <c r="E40" s="439"/>
      <c r="F40" s="302"/>
      <c r="G40" s="515"/>
      <c r="H40" s="304"/>
      <c r="I40" s="394"/>
      <c r="J40" s="397"/>
      <c r="K40" s="317"/>
      <c r="L40" s="512"/>
      <c r="M40" s="512"/>
      <c r="N40" s="512"/>
      <c r="O40" s="394"/>
      <c r="P40" s="333"/>
      <c r="Q40" s="523"/>
      <c r="R40" s="523"/>
      <c r="S40" s="526"/>
      <c r="T40" s="529"/>
    </row>
    <row r="41" spans="1:27" ht="226.5" customHeight="1" thickBot="1" x14ac:dyDescent="0.25">
      <c r="A41" s="137"/>
      <c r="B41" s="139"/>
      <c r="C41" s="384"/>
      <c r="D41" s="97"/>
      <c r="E41" s="308"/>
      <c r="F41" s="513"/>
      <c r="G41" s="516"/>
      <c r="H41" s="424"/>
      <c r="I41" s="190"/>
      <c r="J41" s="101" t="s">
        <v>19</v>
      </c>
      <c r="K41" s="4">
        <f>K39</f>
        <v>1.5</v>
      </c>
      <c r="L41" s="22">
        <f>L39</f>
        <v>2.5</v>
      </c>
      <c r="M41" s="22">
        <f t="shared" ref="M41:N41" si="9">M39</f>
        <v>2.5</v>
      </c>
      <c r="N41" s="22">
        <f t="shared" si="9"/>
        <v>2.5</v>
      </c>
      <c r="O41" s="337"/>
      <c r="P41" s="329"/>
      <c r="Q41" s="524"/>
      <c r="R41" s="524"/>
      <c r="S41" s="527"/>
      <c r="T41" s="529"/>
    </row>
    <row r="42" spans="1:27" ht="23.25" customHeight="1" thickBot="1" x14ac:dyDescent="0.25">
      <c r="A42" s="46" t="s">
        <v>8</v>
      </c>
      <c r="B42" s="64" t="s">
        <v>8</v>
      </c>
      <c r="C42" s="507" t="s">
        <v>20</v>
      </c>
      <c r="D42" s="508"/>
      <c r="E42" s="508"/>
      <c r="F42" s="508"/>
      <c r="G42" s="508"/>
      <c r="H42" s="508"/>
      <c r="I42" s="508"/>
      <c r="J42" s="508"/>
      <c r="K42" s="102">
        <f>K16+K18+K23+K31+K33+K35+K38</f>
        <v>269.5</v>
      </c>
      <c r="L42" s="102">
        <f>L16+L18+L23+L31+L33+L35+L38</f>
        <v>1080</v>
      </c>
      <c r="M42" s="102">
        <f>M16+M18+M23+M31+M33+M35+M38</f>
        <v>1198.1000000000001</v>
      </c>
      <c r="N42" s="102">
        <f>N16+N18+N23+N31+N33+N35+N38</f>
        <v>440.38999999999993</v>
      </c>
      <c r="O42" s="509"/>
      <c r="P42" s="510"/>
      <c r="Q42" s="510"/>
      <c r="R42" s="510"/>
      <c r="S42" s="510"/>
      <c r="T42" s="530"/>
    </row>
    <row r="43" spans="1:27" ht="23.25" customHeight="1" thickBot="1" x14ac:dyDescent="0.3">
      <c r="A43" s="46" t="s">
        <v>8</v>
      </c>
      <c r="B43" s="499" t="s">
        <v>21</v>
      </c>
      <c r="C43" s="500"/>
      <c r="D43" s="500"/>
      <c r="E43" s="500"/>
      <c r="F43" s="500"/>
      <c r="G43" s="500"/>
      <c r="H43" s="500"/>
      <c r="I43" s="500"/>
      <c r="J43" s="500"/>
      <c r="K43" s="103">
        <f>K42</f>
        <v>269.5</v>
      </c>
      <c r="L43" s="121">
        <f>L42</f>
        <v>1080</v>
      </c>
      <c r="M43" s="121">
        <f>M42</f>
        <v>1198.1000000000001</v>
      </c>
      <c r="N43" s="121">
        <f>N42</f>
        <v>440.38999999999993</v>
      </c>
      <c r="O43" s="501"/>
      <c r="P43" s="502"/>
      <c r="Q43" s="502"/>
      <c r="R43" s="502"/>
      <c r="S43" s="502"/>
      <c r="T43" s="145"/>
    </row>
    <row r="44" spans="1:27" ht="23.25" customHeight="1" thickBot="1" x14ac:dyDescent="0.3">
      <c r="A44" s="104" t="s">
        <v>18</v>
      </c>
      <c r="B44" s="503" t="s">
        <v>34</v>
      </c>
      <c r="C44" s="504"/>
      <c r="D44" s="504"/>
      <c r="E44" s="504"/>
      <c r="F44" s="504"/>
      <c r="G44" s="504"/>
      <c r="H44" s="504"/>
      <c r="I44" s="504"/>
      <c r="J44" s="504"/>
      <c r="K44" s="105">
        <f>K43</f>
        <v>269.5</v>
      </c>
      <c r="L44" s="122">
        <f>L43</f>
        <v>1080</v>
      </c>
      <c r="M44" s="122">
        <f t="shared" ref="M44:N44" si="10">M43</f>
        <v>1198.1000000000001</v>
      </c>
      <c r="N44" s="122">
        <f t="shared" si="10"/>
        <v>440.38999999999993</v>
      </c>
      <c r="O44" s="505"/>
      <c r="P44" s="506"/>
      <c r="Q44" s="506"/>
      <c r="R44" s="506"/>
      <c r="S44" s="506"/>
      <c r="T44" s="146"/>
    </row>
    <row r="45" spans="1:27" ht="23.25" customHeight="1" x14ac:dyDescent="0.2">
      <c r="A45" s="490" t="s">
        <v>67</v>
      </c>
      <c r="B45" s="490"/>
      <c r="C45" s="490"/>
      <c r="D45" s="490"/>
      <c r="E45" s="490"/>
      <c r="F45" s="490"/>
      <c r="G45" s="490"/>
      <c r="H45" s="490"/>
      <c r="I45" s="490"/>
      <c r="J45" s="490"/>
      <c r="K45" s="490"/>
      <c r="L45" s="490"/>
      <c r="M45" s="490"/>
      <c r="N45" s="490"/>
      <c r="O45" s="490"/>
      <c r="P45" s="490"/>
      <c r="Q45" s="490"/>
      <c r="R45" s="490"/>
      <c r="S45" s="490"/>
      <c r="T45" s="490"/>
      <c r="U45" s="490"/>
      <c r="V45" s="490"/>
      <c r="W45" s="490"/>
      <c r="X45" s="490"/>
      <c r="Y45" s="490"/>
      <c r="Z45" s="490"/>
      <c r="AA45" s="490"/>
    </row>
    <row r="46" spans="1:27" ht="23.25" customHeight="1" thickBot="1" x14ac:dyDescent="0.25">
      <c r="A46" s="378" t="s">
        <v>22</v>
      </c>
      <c r="B46" s="378"/>
      <c r="C46" s="378"/>
      <c r="D46" s="378"/>
      <c r="E46" s="378"/>
      <c r="F46" s="378"/>
      <c r="G46" s="378"/>
      <c r="H46" s="378"/>
      <c r="I46" s="378"/>
      <c r="J46" s="378"/>
      <c r="K46" s="378"/>
      <c r="L46" s="123"/>
      <c r="M46" s="123"/>
      <c r="N46" s="123"/>
      <c r="O46" s="48"/>
      <c r="P46" s="106"/>
      <c r="Q46" s="131"/>
      <c r="R46" s="131"/>
      <c r="S46" s="131"/>
    </row>
    <row r="47" spans="1:27" ht="39" thickBot="1" x14ac:dyDescent="0.25">
      <c r="A47" s="491" t="s">
        <v>23</v>
      </c>
      <c r="B47" s="492"/>
      <c r="C47" s="492"/>
      <c r="D47" s="492"/>
      <c r="E47" s="492"/>
      <c r="F47" s="492"/>
      <c r="G47" s="492"/>
      <c r="H47" s="492"/>
      <c r="I47" s="493"/>
      <c r="J47" s="494"/>
      <c r="K47" s="107" t="s">
        <v>96</v>
      </c>
      <c r="L47" s="124" t="s">
        <v>97</v>
      </c>
      <c r="M47" s="124" t="s">
        <v>98</v>
      </c>
      <c r="N47" s="124" t="s">
        <v>99</v>
      </c>
      <c r="O47" s="108"/>
      <c r="P47" s="109"/>
      <c r="Q47" s="132"/>
      <c r="R47" s="132"/>
      <c r="S47" s="132"/>
    </row>
    <row r="48" spans="1:27" ht="31.5" customHeight="1" thickBot="1" x14ac:dyDescent="0.25">
      <c r="A48" s="495" t="s">
        <v>68</v>
      </c>
      <c r="B48" s="496"/>
      <c r="C48" s="496"/>
      <c r="D48" s="496"/>
      <c r="E48" s="496"/>
      <c r="F48" s="496"/>
      <c r="G48" s="496"/>
      <c r="H48" s="496"/>
      <c r="I48" s="497"/>
      <c r="J48" s="498"/>
      <c r="K48" s="110">
        <f>SUM(K49:K51)</f>
        <v>269.5</v>
      </c>
      <c r="L48" s="110">
        <f>SUM(L49:L51)</f>
        <v>1080</v>
      </c>
      <c r="M48" s="110">
        <f t="shared" ref="M48:N48" si="11">SUM(M49:M51)</f>
        <v>1198.1000000000001</v>
      </c>
      <c r="N48" s="110">
        <f t="shared" si="11"/>
        <v>440.38999999999993</v>
      </c>
      <c r="O48" s="108"/>
      <c r="P48" s="109"/>
      <c r="Q48" s="132"/>
      <c r="R48" s="132"/>
      <c r="S48" s="132"/>
    </row>
    <row r="49" spans="1:19" ht="14.25" customHeight="1" x14ac:dyDescent="0.2">
      <c r="A49" s="440" t="s">
        <v>24</v>
      </c>
      <c r="B49" s="441"/>
      <c r="C49" s="441"/>
      <c r="D49" s="441"/>
      <c r="E49" s="441"/>
      <c r="F49" s="441"/>
      <c r="G49" s="441"/>
      <c r="H49" s="441"/>
      <c r="I49" s="442"/>
      <c r="J49" s="443"/>
      <c r="K49" s="193">
        <f>K44</f>
        <v>269.5</v>
      </c>
      <c r="L49" s="193">
        <f t="shared" ref="L49:N49" si="12">L44</f>
        <v>1080</v>
      </c>
      <c r="M49" s="193">
        <f t="shared" si="12"/>
        <v>1198.1000000000001</v>
      </c>
      <c r="N49" s="193">
        <f t="shared" si="12"/>
        <v>440.38999999999993</v>
      </c>
      <c r="O49" s="111"/>
      <c r="P49" s="109"/>
      <c r="Q49" s="132"/>
      <c r="R49" s="132"/>
      <c r="S49" s="132"/>
    </row>
    <row r="50" spans="1:19" ht="14.25" customHeight="1" x14ac:dyDescent="0.2">
      <c r="A50" s="444" t="s">
        <v>69</v>
      </c>
      <c r="B50" s="445"/>
      <c r="C50" s="445"/>
      <c r="D50" s="445"/>
      <c r="E50" s="445"/>
      <c r="F50" s="445"/>
      <c r="G50" s="445"/>
      <c r="H50" s="445"/>
      <c r="I50" s="445"/>
      <c r="J50" s="446"/>
      <c r="K50" s="30">
        <f>SUMIF(J14:J42,"sb(l)",K14:K42)</f>
        <v>0</v>
      </c>
      <c r="L50" s="119">
        <f>SUMIF(I14:I42,"sb(l)",L14:L42)</f>
        <v>0</v>
      </c>
      <c r="M50" s="119">
        <f>SUMIF(J14:J42,"sb(l)",M14:M42)</f>
        <v>0</v>
      </c>
      <c r="N50" s="119">
        <f>SUMIF(K14:K42,"sb(l)",N14:N42)</f>
        <v>0</v>
      </c>
      <c r="O50" s="108"/>
      <c r="P50" s="109"/>
      <c r="Q50" s="132"/>
      <c r="R50" s="132"/>
      <c r="S50" s="132"/>
    </row>
    <row r="51" spans="1:19" ht="30.75" customHeight="1" thickBot="1" x14ac:dyDescent="0.25">
      <c r="A51" s="447" t="s">
        <v>70</v>
      </c>
      <c r="B51" s="448"/>
      <c r="C51" s="448"/>
      <c r="D51" s="448"/>
      <c r="E51" s="448"/>
      <c r="F51" s="448"/>
      <c r="G51" s="448"/>
      <c r="H51" s="448"/>
      <c r="I51" s="448"/>
      <c r="J51" s="449"/>
      <c r="K51" s="112">
        <f>SUMIF(J15:J42,"sb(esa)",K15:K42)</f>
        <v>0</v>
      </c>
      <c r="L51" s="125">
        <f>SUMIF(I15:I42,"sb(esa)",L15:L42)</f>
        <v>0</v>
      </c>
      <c r="M51" s="125">
        <f>SUMIF(J15:J42,"sb(esa)",M15:M42)</f>
        <v>0</v>
      </c>
      <c r="N51" s="125">
        <f>SUMIF(K15:K42,"sb(esa)",N15:N42)</f>
        <v>0</v>
      </c>
      <c r="O51" s="108"/>
      <c r="P51" s="109"/>
      <c r="Q51" s="132"/>
      <c r="R51" s="132"/>
      <c r="S51" s="132"/>
    </row>
    <row r="52" spans="1:19" ht="29.25" customHeight="1" thickBot="1" x14ac:dyDescent="0.25">
      <c r="A52" s="450" t="s">
        <v>19</v>
      </c>
      <c r="B52" s="451"/>
      <c r="C52" s="451"/>
      <c r="D52" s="451"/>
      <c r="E52" s="451"/>
      <c r="F52" s="451"/>
      <c r="G52" s="451"/>
      <c r="H52" s="451"/>
      <c r="I52" s="452"/>
      <c r="J52" s="453"/>
      <c r="K52" s="113">
        <f t="shared" ref="K52:N52" si="13">K48</f>
        <v>269.5</v>
      </c>
      <c r="L52" s="126">
        <f t="shared" si="13"/>
        <v>1080</v>
      </c>
      <c r="M52" s="126">
        <f t="shared" si="13"/>
        <v>1198.1000000000001</v>
      </c>
      <c r="N52" s="126">
        <f t="shared" si="13"/>
        <v>440.38999999999993</v>
      </c>
      <c r="O52" s="108"/>
      <c r="P52" s="109"/>
      <c r="Q52" s="132"/>
      <c r="R52" s="132"/>
      <c r="S52" s="132"/>
    </row>
    <row r="54" spans="1:19" x14ac:dyDescent="0.2">
      <c r="F54" s="454" t="s">
        <v>71</v>
      </c>
      <c r="G54" s="454"/>
      <c r="H54" s="454"/>
      <c r="I54" s="454"/>
      <c r="J54" s="454"/>
      <c r="K54" s="454"/>
      <c r="L54" s="128"/>
      <c r="M54" s="128"/>
      <c r="N54" s="128"/>
    </row>
  </sheetData>
  <mergeCells count="155">
    <mergeCell ref="O1:S1"/>
    <mergeCell ref="A2:S2"/>
    <mergeCell ref="A3:S3"/>
    <mergeCell ref="A4:S4"/>
    <mergeCell ref="O5:S5"/>
    <mergeCell ref="A6:A8"/>
    <mergeCell ref="B6:B8"/>
    <mergeCell ref="C6:C8"/>
    <mergeCell ref="D6:D8"/>
    <mergeCell ref="E6:E8"/>
    <mergeCell ref="L6:L8"/>
    <mergeCell ref="M6:M8"/>
    <mergeCell ref="N6:N8"/>
    <mergeCell ref="O6:S6"/>
    <mergeCell ref="T6:T7"/>
    <mergeCell ref="O7:O8"/>
    <mergeCell ref="T8:T12"/>
    <mergeCell ref="A9:S9"/>
    <mergeCell ref="A10:S10"/>
    <mergeCell ref="B11:S11"/>
    <mergeCell ref="F6:F8"/>
    <mergeCell ref="G6:G8"/>
    <mergeCell ref="H6:H8"/>
    <mergeCell ref="I6:I8"/>
    <mergeCell ref="J6:J8"/>
    <mergeCell ref="K6:K8"/>
    <mergeCell ref="C17:C18"/>
    <mergeCell ref="E17:E18"/>
    <mergeCell ref="F17:F18"/>
    <mergeCell ref="G17:G18"/>
    <mergeCell ref="I17:I18"/>
    <mergeCell ref="O17:O18"/>
    <mergeCell ref="P17:P18"/>
    <mergeCell ref="C12:S12"/>
    <mergeCell ref="C15:C16"/>
    <mergeCell ref="E15:E16"/>
    <mergeCell ref="G15:G16"/>
    <mergeCell ref="O15:O16"/>
    <mergeCell ref="P15:P16"/>
    <mergeCell ref="Q15:Q16"/>
    <mergeCell ref="R15:R16"/>
    <mergeCell ref="S15:S16"/>
    <mergeCell ref="Q17:Q18"/>
    <mergeCell ref="R17:R18"/>
    <mergeCell ref="S17:S18"/>
    <mergeCell ref="T17:T18"/>
    <mergeCell ref="U17:V18"/>
    <mergeCell ref="I19:I20"/>
    <mergeCell ref="T19:T20"/>
    <mergeCell ref="T15:T16"/>
    <mergeCell ref="U15:U16"/>
    <mergeCell ref="I16:J16"/>
    <mergeCell ref="P24:P25"/>
    <mergeCell ref="Q24:Q25"/>
    <mergeCell ref="R24:R25"/>
    <mergeCell ref="S24:S25"/>
    <mergeCell ref="T24:T26"/>
    <mergeCell ref="E25:E26"/>
    <mergeCell ref="G25:G26"/>
    <mergeCell ref="N21:N22"/>
    <mergeCell ref="T21:T23"/>
    <mergeCell ref="I23:J23"/>
    <mergeCell ref="I24:I30"/>
    <mergeCell ref="J24:J26"/>
    <mergeCell ref="K24:K26"/>
    <mergeCell ref="L24:L26"/>
    <mergeCell ref="M24:M26"/>
    <mergeCell ref="N24:N26"/>
    <mergeCell ref="O24:O25"/>
    <mergeCell ref="E21:E23"/>
    <mergeCell ref="G21:G23"/>
    <mergeCell ref="J21:J22"/>
    <mergeCell ref="K21:K22"/>
    <mergeCell ref="L21:L22"/>
    <mergeCell ref="M21:M22"/>
    <mergeCell ref="U27:U31"/>
    <mergeCell ref="O30:O31"/>
    <mergeCell ref="P30:P31"/>
    <mergeCell ref="Q30:Q31"/>
    <mergeCell ref="R30:R31"/>
    <mergeCell ref="S30:S31"/>
    <mergeCell ref="J27:J30"/>
    <mergeCell ref="K27:K30"/>
    <mergeCell ref="L27:L30"/>
    <mergeCell ref="M27:M30"/>
    <mergeCell ref="N27:N30"/>
    <mergeCell ref="T27:T31"/>
    <mergeCell ref="I31:J31"/>
    <mergeCell ref="P32:P33"/>
    <mergeCell ref="Q32:Q33"/>
    <mergeCell ref="R32:R33"/>
    <mergeCell ref="U32:U33"/>
    <mergeCell ref="D34:D35"/>
    <mergeCell ref="I34:I35"/>
    <mergeCell ref="O34:O35"/>
    <mergeCell ref="P34:P35"/>
    <mergeCell ref="Q34:Q35"/>
    <mergeCell ref="R34:R35"/>
    <mergeCell ref="E32:E33"/>
    <mergeCell ref="F32:F33"/>
    <mergeCell ref="G32:G33"/>
    <mergeCell ref="H32:H33"/>
    <mergeCell ref="I32:I33"/>
    <mergeCell ref="O32:O33"/>
    <mergeCell ref="S34:S35"/>
    <mergeCell ref="T34:T35"/>
    <mergeCell ref="C36:C38"/>
    <mergeCell ref="E36:E38"/>
    <mergeCell ref="F36:F38"/>
    <mergeCell ref="G36:G38"/>
    <mergeCell ref="H36:H38"/>
    <mergeCell ref="I36:I37"/>
    <mergeCell ref="J36:J37"/>
    <mergeCell ref="K36:K37"/>
    <mergeCell ref="L36:L37"/>
    <mergeCell ref="M36:M37"/>
    <mergeCell ref="N36:N37"/>
    <mergeCell ref="T36:T38"/>
    <mergeCell ref="O37:O38"/>
    <mergeCell ref="P37:P38"/>
    <mergeCell ref="Q37:Q38"/>
    <mergeCell ref="R37:R38"/>
    <mergeCell ref="S37:S38"/>
    <mergeCell ref="P39:P41"/>
    <mergeCell ref="Q39:Q41"/>
    <mergeCell ref="R39:R41"/>
    <mergeCell ref="S39:S41"/>
    <mergeCell ref="T39:T42"/>
    <mergeCell ref="C42:J42"/>
    <mergeCell ref="O42:S42"/>
    <mergeCell ref="J39:J40"/>
    <mergeCell ref="K39:K40"/>
    <mergeCell ref="L39:L40"/>
    <mergeCell ref="M39:M40"/>
    <mergeCell ref="N39:N40"/>
    <mergeCell ref="O39:O41"/>
    <mergeCell ref="C39:C41"/>
    <mergeCell ref="E39:E41"/>
    <mergeCell ref="F39:F41"/>
    <mergeCell ref="G39:G41"/>
    <mergeCell ref="H39:H41"/>
    <mergeCell ref="I39:I40"/>
    <mergeCell ref="F54:K54"/>
    <mergeCell ref="A47:J47"/>
    <mergeCell ref="A48:J48"/>
    <mergeCell ref="A49:J49"/>
    <mergeCell ref="A50:J50"/>
    <mergeCell ref="A51:J51"/>
    <mergeCell ref="A52:J52"/>
    <mergeCell ref="B43:J43"/>
    <mergeCell ref="O43:S43"/>
    <mergeCell ref="B44:J44"/>
    <mergeCell ref="O44:S44"/>
    <mergeCell ref="A45:AA45"/>
    <mergeCell ref="A46:K46"/>
  </mergeCell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2</vt:i4>
      </vt:variant>
    </vt:vector>
  </HeadingPairs>
  <TitlesOfParts>
    <vt:vector size="4" baseType="lpstr">
      <vt:lpstr>Aiskinamasis</vt:lpstr>
      <vt:lpstr>Komentarai</vt:lpstr>
      <vt:lpstr>Aiskinamasis!Print_Area</vt:lpstr>
      <vt:lpstr>Aiskinamasis!Print_Titles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Snieguole Kacerauskaite</cp:lastModifiedBy>
  <cp:lastPrinted>2019-11-18T09:05:21Z</cp:lastPrinted>
  <dcterms:created xsi:type="dcterms:W3CDTF">2015-10-15T13:35:41Z</dcterms:created>
  <dcterms:modified xsi:type="dcterms:W3CDTF">2020-01-17T12:45:45Z</dcterms:modified>
</cp:coreProperties>
</file>